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/>
  </bookViews>
  <sheets>
    <sheet name="Sheet1 (3)" sheetId="5" r:id="rId1"/>
    <sheet name="Sheet1 (2)" sheetId="4" r:id="rId2"/>
    <sheet name="Sheet1" sheetId="1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<sst xmlns="http://schemas.openxmlformats.org/spreadsheetml/2006/main" count="78" uniqueCount="39">
  <si>
    <t>附件2</t>
  </si>
  <si>
    <t>拨付市教委2021年城乡义务教育补助经费直达资金情况表</t>
  </si>
  <si>
    <t>序号</t>
  </si>
  <si>
    <t>单位名称</t>
  </si>
  <si>
    <t>合计</t>
  </si>
  <si>
    <t>免费教科书补助</t>
  </si>
  <si>
    <t>公用经费补助</t>
  </si>
  <si>
    <t>2050202
小学教育</t>
  </si>
  <si>
    <t>2050203
初中教育</t>
  </si>
  <si>
    <t>2050701
特殊学校
教育</t>
  </si>
  <si>
    <t>小计</t>
  </si>
  <si>
    <t>市教委（本级）</t>
  </si>
  <si>
    <t>天津市实验小学</t>
  </si>
  <si>
    <t>天津市南开中学</t>
  </si>
  <si>
    <t>天津市天津中学</t>
  </si>
  <si>
    <t>天津市第一中学</t>
  </si>
  <si>
    <t>天津市瑞景中学</t>
  </si>
  <si>
    <t>天津市复兴中学</t>
  </si>
  <si>
    <t>天津市耀华中学</t>
  </si>
  <si>
    <t>天津外国语大学附属外国语学校</t>
  </si>
  <si>
    <t>天津市新华中学</t>
  </si>
  <si>
    <t>天津市实验中学</t>
  </si>
  <si>
    <t>天津市聋人学校</t>
  </si>
  <si>
    <t>天津市视力障碍学校</t>
  </si>
  <si>
    <t>注：以本文“公用经费补助”575.4万元（中央专款，不含市教委本级49万元），置换《天津市财政局关于批复2021年部门预算的通知》（津财预指〔2021〕100号）批复天津市实验小学等12所学校公用经费（市级预算）。</t>
  </si>
  <si>
    <t>公用经费</t>
  </si>
  <si>
    <t>特殊教育</t>
  </si>
  <si>
    <t>小学在校生</t>
  </si>
  <si>
    <t>初中在校生</t>
  </si>
  <si>
    <t>小学</t>
  </si>
  <si>
    <t>初中</t>
  </si>
  <si>
    <t>寄宿生</t>
  </si>
  <si>
    <t>经费</t>
  </si>
  <si>
    <t>特教在校生</t>
  </si>
  <si>
    <t>市级合计</t>
  </si>
  <si>
    <t>天津模范小学</t>
  </si>
  <si>
    <t>天津市耀华嘉诚国际中学</t>
  </si>
  <si>
    <t>天津益中学校</t>
  </si>
  <si>
    <t>天津耀华滨海学校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</si>
</sst>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8"/>
      <color theme="1"/>
      <name val="方正小标宋简体"/>
      <charset val="134"/>
    </font>
    <font>
      <b/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20" fillId="25" borderId="9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41" fontId="7" fillId="0" borderId="0" applyFont="false" applyFill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43" fontId="7" fillId="0" borderId="0" applyFon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42" fontId="7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0" fontId="7" fillId="27" borderId="10" applyNumberFormat="false" applyFont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16" borderId="5" applyNumberFormat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7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4" fontId="7" fillId="0" borderId="0" applyFon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23" fillId="33" borderId="5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true">
      <alignment vertical="center"/>
    </xf>
    <xf numFmtId="0" fontId="0" fillId="0" borderId="2" xfId="0" applyBorder="true" applyAlignment="true">
      <alignment horizontal="center"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3" fillId="2" borderId="1" xfId="0" applyFont="true" applyFill="true" applyBorder="true" applyAlignment="true">
      <alignment horizontal="center" vertical="center" wrapText="true"/>
    </xf>
    <xf numFmtId="176" fontId="3" fillId="2" borderId="1" xfId="0" applyNumberFormat="true" applyFont="true" applyFill="true" applyBorder="true" applyAlignment="true">
      <alignment horizontal="right" vertical="center" wrapText="true"/>
    </xf>
    <xf numFmtId="0" fontId="1" fillId="0" borderId="1" xfId="0" applyFont="true" applyBorder="true" applyAlignment="true">
      <alignment horizontal="left" vertical="center" wrapText="true"/>
    </xf>
    <xf numFmtId="176" fontId="1" fillId="0" borderId="1" xfId="0" applyNumberFormat="true" applyFont="true" applyBorder="true" applyAlignment="true">
      <alignment horizontal="right" vertical="center" wrapText="true"/>
    </xf>
    <xf numFmtId="0" fontId="1" fillId="0" borderId="3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showZeros="0" tabSelected="1" workbookViewId="0">
      <selection activeCell="C20" sqref="C20"/>
    </sheetView>
  </sheetViews>
  <sheetFormatPr defaultColWidth="15.775" defaultRowHeight="19.95" customHeight="true"/>
  <cols>
    <col min="1" max="1" width="6.44166666666667" style="3" customWidth="true"/>
    <col min="2" max="2" width="25.5583333333333" style="3" customWidth="true"/>
    <col min="3" max="13" width="10" style="3" customWidth="true"/>
    <col min="14" max="16384" width="15.775" style="3"/>
  </cols>
  <sheetData>
    <row r="1" customHeight="true" spans="1:2">
      <c r="A1" s="4" t="s">
        <v>0</v>
      </c>
      <c r="B1" s="4"/>
    </row>
    <row r="2" customHeight="true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4.6" customHeight="true" spans="1:13">
      <c r="A3" s="6" t="s">
        <v>2</v>
      </c>
      <c r="B3" s="6" t="s">
        <v>3</v>
      </c>
      <c r="C3" s="6" t="s">
        <v>4</v>
      </c>
      <c r="D3" s="6"/>
      <c r="E3" s="6"/>
      <c r="F3" s="6"/>
      <c r="G3" s="6" t="s">
        <v>5</v>
      </c>
      <c r="H3" s="6"/>
      <c r="I3" s="6"/>
      <c r="J3" s="6" t="s">
        <v>6</v>
      </c>
      <c r="K3" s="6"/>
      <c r="L3" s="6"/>
      <c r="M3" s="6"/>
    </row>
    <row r="4" ht="42.6" customHeight="true" spans="1:13">
      <c r="A4" s="6"/>
      <c r="B4" s="6"/>
      <c r="C4" s="6" t="s">
        <v>4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7</v>
      </c>
      <c r="I4" s="6" t="s">
        <v>8</v>
      </c>
      <c r="J4" s="6" t="s">
        <v>10</v>
      </c>
      <c r="K4" s="6" t="s">
        <v>7</v>
      </c>
      <c r="L4" s="6" t="s">
        <v>8</v>
      </c>
      <c r="M4" s="6" t="s">
        <v>9</v>
      </c>
    </row>
    <row r="5" ht="24.6" customHeight="true" spans="1:13">
      <c r="A5" s="7"/>
      <c r="B5" s="7" t="s">
        <v>4</v>
      </c>
      <c r="C5" s="8">
        <f>SUM(D5:F5)</f>
        <v>2285.4</v>
      </c>
      <c r="D5" s="8">
        <f>SUM(D6:D18)</f>
        <v>1061.1</v>
      </c>
      <c r="E5" s="8">
        <f t="shared" ref="E5:F5" si="0">SUM(E6:E18)</f>
        <v>1138.2</v>
      </c>
      <c r="F5" s="8">
        <f t="shared" si="0"/>
        <v>86.1</v>
      </c>
      <c r="G5" s="8">
        <f t="shared" ref="G5" si="1">SUM(G6:G18)</f>
        <v>1661</v>
      </c>
      <c r="H5" s="8">
        <f t="shared" ref="H5" si="2">SUM(H6:H18)</f>
        <v>885</v>
      </c>
      <c r="I5" s="8">
        <f t="shared" ref="I5" si="3">SUM(I6:I18)</f>
        <v>776</v>
      </c>
      <c r="J5" s="8">
        <f>K5+L5+M5</f>
        <v>624.4</v>
      </c>
      <c r="K5" s="8">
        <f>SUM(K6:K18)</f>
        <v>176.1</v>
      </c>
      <c r="L5" s="8">
        <f t="shared" ref="L5:M5" si="4">SUM(L6:L18)</f>
        <v>362.2</v>
      </c>
      <c r="M5" s="8">
        <f t="shared" si="4"/>
        <v>86.1</v>
      </c>
    </row>
    <row r="6" ht="24.6" customHeight="true" spans="1:13">
      <c r="A6" s="6">
        <v>1</v>
      </c>
      <c r="B6" s="9" t="s">
        <v>11</v>
      </c>
      <c r="C6" s="10">
        <f t="shared" ref="C6:C18" si="5">SUM(D6:F6)</f>
        <v>1710</v>
      </c>
      <c r="D6" s="10">
        <f>H6+K6</f>
        <v>934</v>
      </c>
      <c r="E6" s="10">
        <f>I6+L6</f>
        <v>776</v>
      </c>
      <c r="F6" s="10">
        <f>M6</f>
        <v>0</v>
      </c>
      <c r="G6" s="10">
        <f t="shared" ref="G6:G18" si="6">SUM(H6:I6)</f>
        <v>1661</v>
      </c>
      <c r="H6" s="10">
        <v>885</v>
      </c>
      <c r="I6" s="10">
        <v>776</v>
      </c>
      <c r="J6" s="10"/>
      <c r="K6" s="10">
        <v>49</v>
      </c>
      <c r="L6" s="10"/>
      <c r="M6" s="10"/>
    </row>
    <row r="7" ht="24.6" customHeight="true" spans="1:13">
      <c r="A7" s="6">
        <v>2</v>
      </c>
      <c r="B7" s="9" t="s">
        <v>12</v>
      </c>
      <c r="C7" s="10">
        <f t="shared" si="5"/>
        <v>127.1</v>
      </c>
      <c r="D7" s="10">
        <f t="shared" ref="D7:D18" si="7">H7+K7</f>
        <v>127.1</v>
      </c>
      <c r="E7" s="10">
        <f t="shared" ref="E7:E18" si="8">I7+L7</f>
        <v>0</v>
      </c>
      <c r="F7" s="10">
        <f t="shared" ref="F7:F18" si="9">M7</f>
        <v>0</v>
      </c>
      <c r="G7" s="10">
        <f t="shared" si="6"/>
        <v>0</v>
      </c>
      <c r="H7" s="10"/>
      <c r="I7" s="10"/>
      <c r="J7" s="10">
        <f t="shared" ref="J7:J18" si="10">K7+L7+M7</f>
        <v>127.1</v>
      </c>
      <c r="K7" s="10">
        <v>127.1</v>
      </c>
      <c r="L7" s="10"/>
      <c r="M7" s="10"/>
    </row>
    <row r="8" ht="24.6" customHeight="true" spans="1:13">
      <c r="A8" s="6">
        <v>3</v>
      </c>
      <c r="B8" s="9" t="s">
        <v>13</v>
      </c>
      <c r="C8" s="10">
        <f t="shared" si="5"/>
        <v>37.5</v>
      </c>
      <c r="D8" s="10">
        <f t="shared" si="7"/>
        <v>0</v>
      </c>
      <c r="E8" s="10">
        <f t="shared" si="8"/>
        <v>37.5</v>
      </c>
      <c r="F8" s="10">
        <f t="shared" si="9"/>
        <v>0</v>
      </c>
      <c r="G8" s="10">
        <f t="shared" si="6"/>
        <v>0</v>
      </c>
      <c r="H8" s="10"/>
      <c r="I8" s="10"/>
      <c r="J8" s="10">
        <f t="shared" si="10"/>
        <v>37.5</v>
      </c>
      <c r="K8" s="10"/>
      <c r="L8" s="10">
        <v>37.5</v>
      </c>
      <c r="M8" s="10"/>
    </row>
    <row r="9" ht="24.6" customHeight="true" spans="1:13">
      <c r="A9" s="6">
        <v>4</v>
      </c>
      <c r="B9" s="9" t="s">
        <v>14</v>
      </c>
      <c r="C9" s="10">
        <f t="shared" si="5"/>
        <v>42.1</v>
      </c>
      <c r="D9" s="10">
        <f t="shared" si="7"/>
        <v>0</v>
      </c>
      <c r="E9" s="10">
        <f t="shared" si="8"/>
        <v>42.1</v>
      </c>
      <c r="F9" s="10">
        <f t="shared" si="9"/>
        <v>0</v>
      </c>
      <c r="G9" s="10">
        <f t="shared" si="6"/>
        <v>0</v>
      </c>
      <c r="H9" s="10"/>
      <c r="I9" s="10"/>
      <c r="J9" s="10">
        <f t="shared" si="10"/>
        <v>42.1</v>
      </c>
      <c r="K9" s="10"/>
      <c r="L9" s="10">
        <v>42.1</v>
      </c>
      <c r="M9" s="10"/>
    </row>
    <row r="10" ht="24.6" customHeight="true" spans="1:13">
      <c r="A10" s="6">
        <v>5</v>
      </c>
      <c r="B10" s="9" t="s">
        <v>15</v>
      </c>
      <c r="C10" s="10">
        <f t="shared" si="5"/>
        <v>43.7</v>
      </c>
      <c r="D10" s="10">
        <f t="shared" si="7"/>
        <v>0</v>
      </c>
      <c r="E10" s="10">
        <f t="shared" si="8"/>
        <v>43.7</v>
      </c>
      <c r="F10" s="10">
        <f t="shared" si="9"/>
        <v>0</v>
      </c>
      <c r="G10" s="10">
        <f t="shared" si="6"/>
        <v>0</v>
      </c>
      <c r="H10" s="10"/>
      <c r="I10" s="10"/>
      <c r="J10" s="10">
        <f t="shared" si="10"/>
        <v>43.7</v>
      </c>
      <c r="K10" s="10"/>
      <c r="L10" s="10">
        <v>43.7</v>
      </c>
      <c r="M10" s="10"/>
    </row>
    <row r="11" ht="24.6" customHeight="true" spans="1:13">
      <c r="A11" s="6">
        <v>6</v>
      </c>
      <c r="B11" s="9" t="s">
        <v>16</v>
      </c>
      <c r="C11" s="10">
        <f t="shared" si="5"/>
        <v>32.2</v>
      </c>
      <c r="D11" s="10">
        <f t="shared" si="7"/>
        <v>0</v>
      </c>
      <c r="E11" s="10">
        <f t="shared" si="8"/>
        <v>32.2</v>
      </c>
      <c r="F11" s="10">
        <f t="shared" si="9"/>
        <v>0</v>
      </c>
      <c r="G11" s="10">
        <f t="shared" si="6"/>
        <v>0</v>
      </c>
      <c r="H11" s="10"/>
      <c r="I11" s="10"/>
      <c r="J11" s="10">
        <f t="shared" si="10"/>
        <v>32.2</v>
      </c>
      <c r="K11" s="10"/>
      <c r="L11" s="10">
        <v>32.2</v>
      </c>
      <c r="M11" s="10"/>
    </row>
    <row r="12" ht="24.6" customHeight="true" spans="1:13">
      <c r="A12" s="6">
        <v>7</v>
      </c>
      <c r="B12" s="9" t="s">
        <v>17</v>
      </c>
      <c r="C12" s="10">
        <f t="shared" si="5"/>
        <v>0</v>
      </c>
      <c r="D12" s="10">
        <f t="shared" si="7"/>
        <v>0</v>
      </c>
      <c r="E12" s="10">
        <f t="shared" si="8"/>
        <v>0</v>
      </c>
      <c r="F12" s="10">
        <f t="shared" si="9"/>
        <v>0</v>
      </c>
      <c r="G12" s="10">
        <f t="shared" si="6"/>
        <v>0</v>
      </c>
      <c r="H12" s="10"/>
      <c r="I12" s="10"/>
      <c r="J12" s="10">
        <f t="shared" si="10"/>
        <v>0</v>
      </c>
      <c r="K12" s="10"/>
      <c r="L12" s="10">
        <v>0</v>
      </c>
      <c r="M12" s="10"/>
    </row>
    <row r="13" ht="24.6" customHeight="true" spans="1:13">
      <c r="A13" s="6">
        <v>8</v>
      </c>
      <c r="B13" s="9" t="s">
        <v>18</v>
      </c>
      <c r="C13" s="10">
        <f t="shared" si="5"/>
        <v>51.4</v>
      </c>
      <c r="D13" s="10">
        <f t="shared" si="7"/>
        <v>0</v>
      </c>
      <c r="E13" s="10">
        <f t="shared" si="8"/>
        <v>51.4</v>
      </c>
      <c r="F13" s="10">
        <f t="shared" si="9"/>
        <v>0</v>
      </c>
      <c r="G13" s="10">
        <f t="shared" si="6"/>
        <v>0</v>
      </c>
      <c r="H13" s="10"/>
      <c r="I13" s="10"/>
      <c r="J13" s="10">
        <f t="shared" si="10"/>
        <v>51.4</v>
      </c>
      <c r="K13" s="10"/>
      <c r="L13" s="10">
        <v>51.4</v>
      </c>
      <c r="M13" s="10"/>
    </row>
    <row r="14" ht="24.6" customHeight="true" spans="1:13">
      <c r="A14" s="6">
        <v>9</v>
      </c>
      <c r="B14" s="9" t="s">
        <v>19</v>
      </c>
      <c r="C14" s="10">
        <f t="shared" si="5"/>
        <v>62.8</v>
      </c>
      <c r="D14" s="10">
        <f t="shared" si="7"/>
        <v>0</v>
      </c>
      <c r="E14" s="10">
        <f t="shared" si="8"/>
        <v>62.8</v>
      </c>
      <c r="F14" s="10">
        <f t="shared" si="9"/>
        <v>0</v>
      </c>
      <c r="G14" s="10">
        <f t="shared" si="6"/>
        <v>0</v>
      </c>
      <c r="H14" s="10"/>
      <c r="I14" s="10"/>
      <c r="J14" s="10">
        <f t="shared" si="10"/>
        <v>62.8</v>
      </c>
      <c r="K14" s="10"/>
      <c r="L14" s="10">
        <f>60.7+2.1</f>
        <v>62.8</v>
      </c>
      <c r="M14" s="10"/>
    </row>
    <row r="15" ht="24.6" customHeight="true" spans="1:13">
      <c r="A15" s="6">
        <v>10</v>
      </c>
      <c r="B15" s="9" t="s">
        <v>20</v>
      </c>
      <c r="C15" s="10">
        <f t="shared" si="5"/>
        <v>50.8</v>
      </c>
      <c r="D15" s="10">
        <f t="shared" si="7"/>
        <v>0</v>
      </c>
      <c r="E15" s="10">
        <f t="shared" si="8"/>
        <v>50.8</v>
      </c>
      <c r="F15" s="10">
        <f t="shared" si="9"/>
        <v>0</v>
      </c>
      <c r="G15" s="10">
        <f t="shared" si="6"/>
        <v>0</v>
      </c>
      <c r="H15" s="10"/>
      <c r="I15" s="10"/>
      <c r="J15" s="10">
        <f t="shared" si="10"/>
        <v>50.8</v>
      </c>
      <c r="K15" s="10"/>
      <c r="L15" s="10">
        <v>50.8</v>
      </c>
      <c r="M15" s="10"/>
    </row>
    <row r="16" ht="24.6" customHeight="true" spans="1:13">
      <c r="A16" s="6">
        <v>11</v>
      </c>
      <c r="B16" s="9" t="s">
        <v>21</v>
      </c>
      <c r="C16" s="10">
        <f t="shared" si="5"/>
        <v>41.7</v>
      </c>
      <c r="D16" s="10">
        <f t="shared" si="7"/>
        <v>0</v>
      </c>
      <c r="E16" s="10">
        <f t="shared" si="8"/>
        <v>41.7</v>
      </c>
      <c r="F16" s="10">
        <f t="shared" si="9"/>
        <v>0</v>
      </c>
      <c r="G16" s="10">
        <f t="shared" si="6"/>
        <v>0</v>
      </c>
      <c r="H16" s="10"/>
      <c r="I16" s="10"/>
      <c r="J16" s="10">
        <f t="shared" si="10"/>
        <v>41.7</v>
      </c>
      <c r="K16" s="10"/>
      <c r="L16" s="10">
        <v>41.7</v>
      </c>
      <c r="M16" s="10"/>
    </row>
    <row r="17" ht="24.6" customHeight="true" spans="1:13">
      <c r="A17" s="6">
        <v>12</v>
      </c>
      <c r="B17" s="9" t="s">
        <v>22</v>
      </c>
      <c r="C17" s="10">
        <f t="shared" si="5"/>
        <v>60.9</v>
      </c>
      <c r="D17" s="10">
        <f t="shared" si="7"/>
        <v>0</v>
      </c>
      <c r="E17" s="10">
        <f t="shared" si="8"/>
        <v>0</v>
      </c>
      <c r="F17" s="10">
        <f t="shared" si="9"/>
        <v>60.9</v>
      </c>
      <c r="G17" s="10">
        <f t="shared" si="6"/>
        <v>0</v>
      </c>
      <c r="H17" s="10"/>
      <c r="I17" s="10"/>
      <c r="J17" s="10">
        <f t="shared" si="10"/>
        <v>60.9</v>
      </c>
      <c r="K17" s="10"/>
      <c r="L17" s="10"/>
      <c r="M17" s="10">
        <v>60.9</v>
      </c>
    </row>
    <row r="18" ht="24.6" customHeight="true" spans="1:13">
      <c r="A18" s="6">
        <v>13</v>
      </c>
      <c r="B18" s="9" t="s">
        <v>23</v>
      </c>
      <c r="C18" s="10">
        <f t="shared" si="5"/>
        <v>25.2</v>
      </c>
      <c r="D18" s="10">
        <f t="shared" si="7"/>
        <v>0</v>
      </c>
      <c r="E18" s="10">
        <f t="shared" si="8"/>
        <v>0</v>
      </c>
      <c r="F18" s="10">
        <f t="shared" si="9"/>
        <v>25.2</v>
      </c>
      <c r="G18" s="10">
        <f t="shared" si="6"/>
        <v>0</v>
      </c>
      <c r="H18" s="10"/>
      <c r="I18" s="10"/>
      <c r="J18" s="10">
        <f t="shared" si="10"/>
        <v>25.2</v>
      </c>
      <c r="K18" s="10"/>
      <c r="L18" s="10"/>
      <c r="M18" s="10">
        <v>25.2</v>
      </c>
    </row>
    <row r="19" ht="31.2" customHeight="true" spans="1:13">
      <c r="A19" s="11" t="s">
        <v>24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</sheetData>
  <mergeCells count="8">
    <mergeCell ref="A1:B1"/>
    <mergeCell ref="A2:M2"/>
    <mergeCell ref="C3:F3"/>
    <mergeCell ref="G3:I3"/>
    <mergeCell ref="J3:M3"/>
    <mergeCell ref="A19:M19"/>
    <mergeCell ref="A3:A4"/>
    <mergeCell ref="B3:B4"/>
  </mergeCells>
  <printOptions horizontalCentered="true"/>
  <pageMargins left="0.31496062992126" right="0.31496062992126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D21" sqref="D21"/>
    </sheetView>
  </sheetViews>
  <sheetFormatPr defaultColWidth="9" defaultRowHeight="13.5"/>
  <cols>
    <col min="1" max="1" width="11.2166666666667" customWidth="true"/>
    <col min="2" max="2" width="27.6666666666667" customWidth="true"/>
    <col min="3" max="9" width="13.4416666666667" customWidth="true"/>
  </cols>
  <sheetData>
    <row r="1" spans="5:10">
      <c r="E1" s="2" t="s">
        <v>25</v>
      </c>
      <c r="F1" s="2"/>
      <c r="J1" t="s">
        <v>26</v>
      </c>
    </row>
    <row r="2" spans="2:10">
      <c r="B2" s="1" t="s">
        <v>3</v>
      </c>
      <c r="C2" s="1" t="s">
        <v>27</v>
      </c>
      <c r="D2" s="1" t="s">
        <v>28</v>
      </c>
      <c r="E2" s="1" t="s">
        <v>29</v>
      </c>
      <c r="F2" s="1" t="s">
        <v>30</v>
      </c>
      <c r="G2" s="1" t="s">
        <v>31</v>
      </c>
      <c r="H2" s="1" t="s">
        <v>32</v>
      </c>
      <c r="I2" s="1" t="s">
        <v>33</v>
      </c>
      <c r="J2" s="1"/>
    </row>
    <row r="3" spans="2:10">
      <c r="B3" s="1" t="s">
        <v>34</v>
      </c>
      <c r="C3" s="1">
        <f>SUM(C4:C15)</f>
        <v>1639</v>
      </c>
      <c r="D3" s="1">
        <f t="shared" ref="D3:J3" si="0">SUM(D4:D15)</f>
        <v>5710</v>
      </c>
      <c r="E3" s="1">
        <f t="shared" si="0"/>
        <v>127.1</v>
      </c>
      <c r="F3" s="1">
        <f t="shared" si="0"/>
        <v>360.1</v>
      </c>
      <c r="G3" s="1">
        <f t="shared" si="0"/>
        <v>52</v>
      </c>
      <c r="H3" s="1">
        <f t="shared" si="0"/>
        <v>2.1</v>
      </c>
      <c r="I3" s="1">
        <f t="shared" si="0"/>
        <v>287</v>
      </c>
      <c r="J3" s="1">
        <f t="shared" si="0"/>
        <v>86.1</v>
      </c>
    </row>
    <row r="4" spans="1:10">
      <c r="A4">
        <v>1</v>
      </c>
      <c r="B4" s="1" t="s">
        <v>12</v>
      </c>
      <c r="C4" s="1">
        <v>1639</v>
      </c>
      <c r="D4" s="1"/>
      <c r="E4" s="1">
        <v>127.1</v>
      </c>
      <c r="F4" s="1"/>
      <c r="G4" s="1"/>
      <c r="H4" s="1"/>
      <c r="I4" s="1"/>
      <c r="J4" s="1"/>
    </row>
    <row r="5" spans="1:10">
      <c r="A5">
        <v>2</v>
      </c>
      <c r="B5" s="1" t="s">
        <v>13</v>
      </c>
      <c r="C5" s="1"/>
      <c r="D5" s="1">
        <v>595</v>
      </c>
      <c r="E5" s="1"/>
      <c r="F5" s="1">
        <f>ROUND(D5/5710*360.1,1)</f>
        <v>37.5</v>
      </c>
      <c r="G5" s="1"/>
      <c r="H5" s="1"/>
      <c r="I5" s="1"/>
      <c r="J5" s="1"/>
    </row>
    <row r="6" spans="1:10">
      <c r="A6">
        <v>3</v>
      </c>
      <c r="B6" s="1" t="s">
        <v>14</v>
      </c>
      <c r="C6" s="1"/>
      <c r="D6" s="1">
        <v>666</v>
      </c>
      <c r="E6" s="1"/>
      <c r="F6" s="1">
        <f>ROUND(D6/5710*360.1,1)+0.1</f>
        <v>42.1</v>
      </c>
      <c r="G6" s="1"/>
      <c r="H6" s="1"/>
      <c r="I6" s="1"/>
      <c r="J6" s="1"/>
    </row>
    <row r="7" spans="1:10">
      <c r="A7">
        <v>4</v>
      </c>
      <c r="B7" s="1" t="s">
        <v>15</v>
      </c>
      <c r="C7" s="1"/>
      <c r="D7" s="1">
        <v>693</v>
      </c>
      <c r="E7" s="1"/>
      <c r="F7" s="1">
        <f t="shared" ref="F7:F13" si="1">ROUND(D7/5710*360.1,1)</f>
        <v>43.7</v>
      </c>
      <c r="G7" s="1"/>
      <c r="H7" s="1"/>
      <c r="I7" s="1"/>
      <c r="J7" s="1"/>
    </row>
    <row r="8" spans="1:10">
      <c r="A8">
        <v>5</v>
      </c>
      <c r="B8" s="1" t="s">
        <v>16</v>
      </c>
      <c r="C8" s="1"/>
      <c r="D8" s="1">
        <v>510</v>
      </c>
      <c r="E8" s="1"/>
      <c r="F8" s="1">
        <f t="shared" si="1"/>
        <v>32.2</v>
      </c>
      <c r="G8" s="1"/>
      <c r="H8" s="1"/>
      <c r="I8" s="1"/>
      <c r="J8" s="1"/>
    </row>
    <row r="9" spans="1:10">
      <c r="A9">
        <v>6</v>
      </c>
      <c r="B9" s="1" t="s">
        <v>17</v>
      </c>
      <c r="C9" s="1"/>
      <c r="D9" s="1"/>
      <c r="E9" s="1"/>
      <c r="F9" s="1">
        <f t="shared" si="1"/>
        <v>0</v>
      </c>
      <c r="G9" s="1"/>
      <c r="H9" s="1"/>
      <c r="I9" s="1"/>
      <c r="J9" s="1"/>
    </row>
    <row r="10" spans="1:10">
      <c r="A10">
        <v>7</v>
      </c>
      <c r="B10" s="1" t="s">
        <v>18</v>
      </c>
      <c r="C10" s="1"/>
      <c r="D10" s="1">
        <v>815</v>
      </c>
      <c r="E10" s="1"/>
      <c r="F10" s="1">
        <f t="shared" si="1"/>
        <v>51.4</v>
      </c>
      <c r="G10" s="1"/>
      <c r="H10" s="1"/>
      <c r="I10" s="1"/>
      <c r="J10" s="1"/>
    </row>
    <row r="11" spans="1:10">
      <c r="A11">
        <v>8</v>
      </c>
      <c r="B11" s="1" t="s">
        <v>19</v>
      </c>
      <c r="C11" s="1"/>
      <c r="D11" s="1">
        <v>963</v>
      </c>
      <c r="E11" s="1"/>
      <c r="F11" s="1">
        <f t="shared" si="1"/>
        <v>60.7</v>
      </c>
      <c r="G11" s="1">
        <v>52</v>
      </c>
      <c r="H11" s="1">
        <v>2.1</v>
      </c>
      <c r="I11" s="1"/>
      <c r="J11" s="1"/>
    </row>
    <row r="12" spans="1:10">
      <c r="A12">
        <v>9</v>
      </c>
      <c r="B12" s="1" t="s">
        <v>20</v>
      </c>
      <c r="C12" s="1"/>
      <c r="D12" s="1">
        <v>806</v>
      </c>
      <c r="E12" s="1"/>
      <c r="F12" s="1">
        <f t="shared" si="1"/>
        <v>50.8</v>
      </c>
      <c r="G12" s="1"/>
      <c r="H12" s="1"/>
      <c r="I12" s="1"/>
      <c r="J12" s="1"/>
    </row>
    <row r="13" spans="1:10">
      <c r="A13">
        <v>10</v>
      </c>
      <c r="B13" s="1" t="s">
        <v>21</v>
      </c>
      <c r="C13" s="1"/>
      <c r="D13" s="1">
        <v>662</v>
      </c>
      <c r="E13" s="1"/>
      <c r="F13" s="1">
        <f t="shared" si="1"/>
        <v>41.7</v>
      </c>
      <c r="G13" s="1"/>
      <c r="H13" s="1"/>
      <c r="I13" s="1"/>
      <c r="J13" s="1"/>
    </row>
    <row r="14" spans="1:10">
      <c r="A14">
        <v>11</v>
      </c>
      <c r="B14" s="1" t="s">
        <v>22</v>
      </c>
      <c r="C14" s="1"/>
      <c r="D14" s="1"/>
      <c r="E14" s="1"/>
      <c r="F14" s="1"/>
      <c r="G14" s="1"/>
      <c r="H14" s="1"/>
      <c r="I14" s="1">
        <v>203</v>
      </c>
      <c r="J14" s="1">
        <f>ROUND(I14/287*86.1,1)</f>
        <v>60.9</v>
      </c>
    </row>
    <row r="15" spans="1:10">
      <c r="A15">
        <v>12</v>
      </c>
      <c r="B15" s="1" t="s">
        <v>23</v>
      </c>
      <c r="C15" s="1"/>
      <c r="D15" s="1"/>
      <c r="E15" s="1"/>
      <c r="F15" s="1"/>
      <c r="G15" s="1"/>
      <c r="H15" s="1"/>
      <c r="I15" s="1">
        <v>84</v>
      </c>
      <c r="J15" s="1">
        <f>ROUND(I15/287*86.1,1)</f>
        <v>25.2</v>
      </c>
    </row>
  </sheetData>
  <mergeCells count="1">
    <mergeCell ref="E1:F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9"/>
  <sheetViews>
    <sheetView workbookViewId="0">
      <selection activeCell="B14" sqref="B14"/>
    </sheetView>
  </sheetViews>
  <sheetFormatPr defaultColWidth="9" defaultRowHeight="13.5" outlineLevelCol="5"/>
  <cols>
    <col min="1" max="1" width="11.2166666666667" customWidth="true"/>
    <col min="2" max="2" width="27.6666666666667" customWidth="true"/>
    <col min="3" max="6" width="13.4416666666667" customWidth="true"/>
  </cols>
  <sheetData>
    <row r="2" spans="2:6">
      <c r="B2" s="1" t="s">
        <v>3</v>
      </c>
      <c r="C2" s="1" t="s">
        <v>27</v>
      </c>
      <c r="D2" s="1" t="s">
        <v>28</v>
      </c>
      <c r="E2" s="1" t="s">
        <v>31</v>
      </c>
      <c r="F2" s="1" t="s">
        <v>33</v>
      </c>
    </row>
    <row r="3" spans="2:6">
      <c r="B3" s="1" t="s">
        <v>34</v>
      </c>
      <c r="C3" s="1">
        <f>SUM(C4:C19)</f>
        <v>3910</v>
      </c>
      <c r="D3" s="1">
        <f t="shared" ref="D3:F3" si="0">SUM(D4:D19)</f>
        <v>8473</v>
      </c>
      <c r="E3" s="1">
        <f t="shared" si="0"/>
        <v>213</v>
      </c>
      <c r="F3" s="1">
        <f t="shared" si="0"/>
        <v>287</v>
      </c>
    </row>
    <row r="4" spans="2:6">
      <c r="B4" s="1" t="s">
        <v>12</v>
      </c>
      <c r="C4" s="1">
        <v>1639</v>
      </c>
      <c r="D4" s="1"/>
      <c r="E4" s="1"/>
      <c r="F4" s="1"/>
    </row>
    <row r="5" spans="2:6">
      <c r="B5" s="1" t="s">
        <v>35</v>
      </c>
      <c r="C5" s="1">
        <v>2271</v>
      </c>
      <c r="D5" s="1"/>
      <c r="E5" s="1"/>
      <c r="F5" s="1"/>
    </row>
    <row r="6" spans="2:6">
      <c r="B6" s="1" t="s">
        <v>13</v>
      </c>
      <c r="C6" s="1"/>
      <c r="D6" s="1">
        <v>595</v>
      </c>
      <c r="E6" s="1"/>
      <c r="F6" s="1"/>
    </row>
    <row r="7" spans="2:6">
      <c r="B7" s="1" t="s">
        <v>14</v>
      </c>
      <c r="C7" s="1"/>
      <c r="D7" s="1">
        <v>666</v>
      </c>
      <c r="E7" s="1"/>
      <c r="F7" s="1"/>
    </row>
    <row r="8" spans="2:6">
      <c r="B8" s="1" t="s">
        <v>15</v>
      </c>
      <c r="C8" s="1"/>
      <c r="D8" s="1">
        <v>693</v>
      </c>
      <c r="E8" s="1"/>
      <c r="F8" s="1"/>
    </row>
    <row r="9" spans="2:6">
      <c r="B9" s="1" t="s">
        <v>16</v>
      </c>
      <c r="C9" s="1"/>
      <c r="D9" s="1">
        <v>510</v>
      </c>
      <c r="E9" s="1"/>
      <c r="F9" s="1"/>
    </row>
    <row r="10" spans="2:6">
      <c r="B10" s="1" t="s">
        <v>17</v>
      </c>
      <c r="C10" s="1"/>
      <c r="D10" s="1"/>
      <c r="E10" s="1"/>
      <c r="F10" s="1"/>
    </row>
    <row r="11" spans="2:6">
      <c r="B11" s="1" t="s">
        <v>36</v>
      </c>
      <c r="C11" s="1"/>
      <c r="D11" s="1">
        <v>903</v>
      </c>
      <c r="E11" s="1"/>
      <c r="F11" s="1"/>
    </row>
    <row r="12" spans="2:6">
      <c r="B12" s="1" t="s">
        <v>18</v>
      </c>
      <c r="C12" s="1"/>
      <c r="D12" s="1">
        <v>815</v>
      </c>
      <c r="E12" s="1"/>
      <c r="F12" s="1"/>
    </row>
    <row r="13" spans="2:6">
      <c r="B13" s="1" t="s">
        <v>19</v>
      </c>
      <c r="C13" s="1"/>
      <c r="D13" s="1">
        <v>963</v>
      </c>
      <c r="E13" s="1">
        <v>52</v>
      </c>
      <c r="F13" s="1"/>
    </row>
    <row r="14" spans="2:6">
      <c r="B14" s="1" t="s">
        <v>37</v>
      </c>
      <c r="C14" s="1"/>
      <c r="D14" s="1">
        <v>987</v>
      </c>
      <c r="E14" s="1"/>
      <c r="F14" s="1"/>
    </row>
    <row r="15" spans="2:6">
      <c r="B15" s="1" t="s">
        <v>20</v>
      </c>
      <c r="C15" s="1"/>
      <c r="D15" s="1">
        <v>806</v>
      </c>
      <c r="E15" s="1"/>
      <c r="F15" s="1"/>
    </row>
    <row r="16" spans="2:6">
      <c r="B16" s="1" t="s">
        <v>21</v>
      </c>
      <c r="C16" s="1"/>
      <c r="D16" s="1">
        <v>662</v>
      </c>
      <c r="E16" s="1"/>
      <c r="F16" s="1"/>
    </row>
    <row r="17" spans="2:6">
      <c r="B17" s="1" t="s">
        <v>38</v>
      </c>
      <c r="C17" s="1"/>
      <c r="D17" s="1">
        <v>873</v>
      </c>
      <c r="E17" s="1">
        <v>161</v>
      </c>
      <c r="F17" s="1"/>
    </row>
    <row r="18" spans="2:6">
      <c r="B18" s="1" t="s">
        <v>22</v>
      </c>
      <c r="C18" s="1"/>
      <c r="D18" s="1"/>
      <c r="E18" s="1"/>
      <c r="F18" s="1">
        <v>203</v>
      </c>
    </row>
    <row r="19" spans="2:6">
      <c r="B19" s="1" t="s">
        <v>23</v>
      </c>
      <c r="C19" s="1"/>
      <c r="D19" s="1"/>
      <c r="E19" s="1"/>
      <c r="F19" s="1">
        <v>84</v>
      </c>
    </row>
  </sheetData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 (3)</vt:lpstr>
      <vt:lpstr>Sheet1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kylin</cp:lastModifiedBy>
  <dcterms:created xsi:type="dcterms:W3CDTF">2021-04-27T15:33:00Z</dcterms:created>
  <cp:lastPrinted>2021-05-06T10:54:00Z</cp:lastPrinted>
  <dcterms:modified xsi:type="dcterms:W3CDTF">2021-12-24T10:37:54Z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