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金分配表" sheetId="1" r:id="rId1"/>
    <sheet name="医疗补助" sheetId="2" r:id="rId2"/>
    <sheet name="资金分配表 (2)" sheetId="4" r:id="rId3"/>
  </sheets>
  <definedNames>
    <definedName name="_xlnm.Print_Area" localSheetId="0">资金分配表!$A$1:$L$24</definedName>
    <definedName name="_xlnm.Print_Area" localSheetId="2">'资金分配表 (2)'!$A$1:$B$22</definedName>
  </definedNames>
  <calcPr calcId="144525"/>
</workbook>
</file>

<file path=xl/sharedStrings.xml><?xml version="1.0" encoding="utf-8"?>
<sst xmlns="http://schemas.openxmlformats.org/spreadsheetml/2006/main" count="91" uniqueCount="44">
  <si>
    <t>附件1</t>
  </si>
  <si>
    <t>资金分配表</t>
  </si>
  <si>
    <t>单位：万元</t>
  </si>
  <si>
    <t>区</t>
  </si>
  <si>
    <t>合计</t>
  </si>
  <si>
    <t>其中：</t>
  </si>
  <si>
    <t>已下达</t>
  </si>
  <si>
    <t>本次下达</t>
  </si>
  <si>
    <t>小计</t>
  </si>
  <si>
    <t>津财社指[2021]132号
财社[2021]135号（01中央直达资金）</t>
  </si>
  <si>
    <t>津财社指[2022]7号</t>
  </si>
  <si>
    <t>财社[2022]67号
（01中央直达资金）</t>
  </si>
  <si>
    <t>中央</t>
  </si>
  <si>
    <t>市级</t>
  </si>
  <si>
    <r>
      <rPr>
        <sz val="11"/>
        <color theme="1"/>
        <rFont val="宋体"/>
        <charset val="134"/>
        <scheme val="minor"/>
      </rPr>
      <t xml:space="preserve">一至六级残疾军人医疗补助
</t>
    </r>
    <r>
      <rPr>
        <sz val="9"/>
        <color theme="1"/>
        <rFont val="宋体"/>
        <charset val="134"/>
        <scheme val="minor"/>
      </rPr>
      <t>项目代码：12000022P4975N9100579</t>
    </r>
  </si>
  <si>
    <r>
      <rPr>
        <sz val="11"/>
        <color theme="1"/>
        <rFont val="宋体"/>
        <charset val="134"/>
        <scheme val="minor"/>
      </rPr>
      <t xml:space="preserve">其他重点优抚对象医疗补助
</t>
    </r>
    <r>
      <rPr>
        <sz val="9"/>
        <color theme="1"/>
        <rFont val="宋体"/>
        <charset val="134"/>
        <scheme val="minor"/>
      </rPr>
      <t>项目代码：12000022P4975N910058W</t>
    </r>
  </si>
  <si>
    <r>
      <rPr>
        <sz val="11"/>
        <color theme="1"/>
        <rFont val="宋体"/>
        <charset val="134"/>
        <scheme val="minor"/>
      </rPr>
      <t xml:space="preserve">其他重点优抚对象医疗补助
</t>
    </r>
    <r>
      <rPr>
        <sz val="9"/>
        <color theme="1"/>
        <rFont val="宋体"/>
        <charset val="134"/>
        <scheme val="minor"/>
      </rPr>
      <t>项目代码：12000022P4975N910059G</t>
    </r>
  </si>
  <si>
    <r>
      <rPr>
        <sz val="11"/>
        <color theme="1"/>
        <rFont val="宋体"/>
        <charset val="134"/>
        <scheme val="minor"/>
      </rPr>
      <t xml:space="preserve">其他重点优抚对象医疗补助
</t>
    </r>
    <r>
      <rPr>
        <sz val="9"/>
        <color theme="1"/>
        <rFont val="宋体"/>
        <charset val="134"/>
        <scheme val="minor"/>
      </rPr>
      <t>项目代码：12000022P4975N9100623</t>
    </r>
  </si>
  <si>
    <t>滨海新区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</si>
  <si>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</si>
  <si>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</si>
  <si>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</si>
  <si>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</si>
  <si>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</si>
  <si>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</si>
  <si>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</si>
  <si>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</si>
  <si>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</si>
  <si>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</si>
  <si>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</si>
  <si>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</si>
  <si>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宁河区</t>
  </si>
  <si>
    <t>静海区</t>
  </si>
  <si>
    <t>蓟州区</t>
  </si>
  <si>
    <t>一至六级残疾军人</t>
  </si>
  <si>
    <t>其他重点优抚对象</t>
  </si>
  <si>
    <t>在乡</t>
  </si>
  <si>
    <t>在职</t>
  </si>
  <si>
    <t>金额</t>
  </si>
  <si>
    <t>重点</t>
  </si>
  <si>
    <t>扣减一至六级</t>
  </si>
  <si>
    <t>市级（落实审计整改，不下达）</t>
  </si>
  <si>
    <t>附件</t>
  </si>
  <si>
    <t>其他重点优抚对象医疗补助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</si>
</sst>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/>
    </xf>
    <xf numFmtId="0" fontId="0" fillId="3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1270</xdr:colOff>
      <xdr:row>5</xdr:row>
      <xdr:rowOff>19050</xdr:rowOff>
    </xdr:from>
    <xdr:to>
      <xdr:col>0</xdr:col>
      <xdr:colOff>28575</xdr:colOff>
      <xdr:row>5</xdr:row>
      <xdr:rowOff>19050</xdr:rowOff>
    </xdr:to>
    <xdr:cxnSp>
      <xdr:nvCxnSpPr>
        <xdr:cNvPr id="2" name="直接连接符 1"/>
        <xdr:cNvCxnSpPr/>
      </xdr:nvCxnSpPr>
      <xdr:spPr>
        <a:xfrm>
          <a:off x="1270" y="1951355"/>
          <a:ext cx="2730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1270</xdr:colOff>
      <xdr:row>4</xdr:row>
      <xdr:rowOff>19050</xdr:rowOff>
    </xdr:from>
    <xdr:to>
      <xdr:col>0</xdr:col>
      <xdr:colOff>28575</xdr:colOff>
      <xdr:row>4</xdr:row>
      <xdr:rowOff>19050</xdr:rowOff>
    </xdr:to>
    <xdr:cxnSp>
      <xdr:nvCxnSpPr>
        <xdr:cNvPr id="2" name="直接连接符 1"/>
        <xdr:cNvCxnSpPr/>
      </xdr:nvCxnSpPr>
      <xdr:spPr>
        <a:xfrm>
          <a:off x="1270" y="1731645"/>
          <a:ext cx="2730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tabSelected="1" view="pageBreakPreview" zoomScaleNormal="100" workbookViewId="0">
      <selection activeCell="A1" sqref="A1"/>
    </sheetView>
  </sheetViews>
  <sheetFormatPr defaultColWidth="9" defaultRowHeight="20.1" customHeight="1"/>
  <cols>
    <col min="1" max="6" width="10.625" style="1" customWidth="1"/>
    <col min="7" max="8" width="25.5" style="1" customWidth="1"/>
    <col min="9" max="9" width="26.375" style="1" customWidth="1"/>
    <col min="10" max="10" width="10.625" style="1" customWidth="1"/>
    <col min="11" max="11" width="25.5" style="1" customWidth="1"/>
    <col min="12" max="12" width="29.25" style="1" customWidth="1"/>
    <col min="13" max="16384" width="9" style="1"/>
  </cols>
  <sheetData>
    <row r="1" ht="27.75" customHeight="1" spans="1:4">
      <c r="A1" s="11" t="s">
        <v>0</v>
      </c>
      <c r="B1" s="12"/>
      <c r="C1" s="12"/>
      <c r="D1" s="12"/>
    </row>
    <row r="2" ht="44.2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Height="1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customHeight="1" spans="1:12">
      <c r="A4" s="5" t="s">
        <v>3</v>
      </c>
      <c r="B4" s="5" t="s">
        <v>4</v>
      </c>
      <c r="C4" s="5"/>
      <c r="D4" s="5"/>
      <c r="E4" s="13" t="s">
        <v>5</v>
      </c>
      <c r="F4" s="14"/>
      <c r="G4" s="14"/>
      <c r="H4" s="14"/>
      <c r="I4" s="14"/>
      <c r="J4" s="14"/>
      <c r="K4" s="14"/>
      <c r="L4" s="18"/>
    </row>
    <row r="5" ht="39.95" customHeight="1" spans="1:12">
      <c r="A5" s="5"/>
      <c r="B5" s="5"/>
      <c r="C5" s="5"/>
      <c r="D5" s="5"/>
      <c r="E5" s="6" t="s">
        <v>6</v>
      </c>
      <c r="F5" s="6"/>
      <c r="G5" s="6"/>
      <c r="H5" s="6"/>
      <c r="I5" s="6"/>
      <c r="J5" s="5" t="s">
        <v>7</v>
      </c>
      <c r="K5" s="5"/>
      <c r="L5" s="5"/>
    </row>
    <row r="6" ht="39.95" customHeight="1" spans="1:12">
      <c r="A6" s="5"/>
      <c r="B6" s="5"/>
      <c r="C6" s="5"/>
      <c r="D6" s="5"/>
      <c r="E6" s="6" t="s">
        <v>8</v>
      </c>
      <c r="F6" s="15" t="s">
        <v>9</v>
      </c>
      <c r="G6" s="16"/>
      <c r="H6" s="17"/>
      <c r="I6" s="6" t="s">
        <v>10</v>
      </c>
      <c r="J6" s="6" t="s">
        <v>8</v>
      </c>
      <c r="K6" s="6" t="s">
        <v>11</v>
      </c>
      <c r="L6" s="6" t="s">
        <v>10</v>
      </c>
    </row>
    <row r="7" ht="39.95" customHeight="1" spans="1:12">
      <c r="A7" s="5"/>
      <c r="B7" s="5" t="s">
        <v>8</v>
      </c>
      <c r="C7" s="5" t="s">
        <v>12</v>
      </c>
      <c r="D7" s="5" t="s">
        <v>13</v>
      </c>
      <c r="E7" s="6"/>
      <c r="F7" s="6" t="s">
        <v>8</v>
      </c>
      <c r="G7" s="6" t="s">
        <v>14</v>
      </c>
      <c r="H7" s="6" t="s">
        <v>15</v>
      </c>
      <c r="I7" s="6" t="s">
        <v>16</v>
      </c>
      <c r="J7" s="6"/>
      <c r="K7" s="6" t="s">
        <v>17</v>
      </c>
      <c r="L7" s="6" t="s">
        <v>16</v>
      </c>
    </row>
    <row r="8" customHeight="1" spans="1:14">
      <c r="A8" s="7" t="s">
        <v>4</v>
      </c>
      <c r="B8" s="7">
        <f>SUM(B9:B24)</f>
        <v>2484</v>
      </c>
      <c r="C8" s="7">
        <f t="shared" ref="C8:L8" si="0">SUM(C9:C24)</f>
        <v>1827</v>
      </c>
      <c r="D8" s="7">
        <f t="shared" si="0"/>
        <v>657</v>
      </c>
      <c r="E8" s="7">
        <f t="shared" si="0"/>
        <v>2484</v>
      </c>
      <c r="F8" s="7">
        <f t="shared" si="0"/>
        <v>1617</v>
      </c>
      <c r="G8" s="7">
        <f t="shared" si="0"/>
        <v>426</v>
      </c>
      <c r="H8" s="7">
        <f t="shared" si="0"/>
        <v>1191</v>
      </c>
      <c r="I8" s="7">
        <f t="shared" si="0"/>
        <v>867</v>
      </c>
      <c r="J8" s="7">
        <f t="shared" si="0"/>
        <v>0</v>
      </c>
      <c r="K8" s="7">
        <f t="shared" si="0"/>
        <v>210</v>
      </c>
      <c r="L8" s="7">
        <f t="shared" si="0"/>
        <v>-210</v>
      </c>
      <c r="N8" s="1">
        <f>SUM(N9:N24)</f>
        <v>209.9</v>
      </c>
    </row>
    <row r="9" customHeight="1" spans="1:14">
      <c r="A9" s="5" t="s">
        <v>18</v>
      </c>
      <c r="B9" s="5">
        <f>C9+D9</f>
        <v>113</v>
      </c>
      <c r="C9" s="5">
        <f>G9+H9+K9</f>
        <v>89.7</v>
      </c>
      <c r="D9" s="5">
        <f>I9+L9</f>
        <v>23.3</v>
      </c>
      <c r="E9" s="5">
        <f>G9+H9+I9</f>
        <v>113</v>
      </c>
      <c r="F9" s="5">
        <f>G9+H9</f>
        <v>79.4</v>
      </c>
      <c r="G9" s="5">
        <v>33.2</v>
      </c>
      <c r="H9" s="5">
        <v>46.2</v>
      </c>
      <c r="I9" s="5">
        <v>33.6</v>
      </c>
      <c r="J9" s="5">
        <f>K9+L9</f>
        <v>0</v>
      </c>
      <c r="K9" s="5">
        <v>10.3</v>
      </c>
      <c r="L9" s="5">
        <f>-K9</f>
        <v>-10.3</v>
      </c>
      <c r="N9" s="19">
        <f>ROUND((G9+H9)/1617*210,1)</f>
        <v>10.3</v>
      </c>
    </row>
    <row r="10" customHeight="1" spans="1:14">
      <c r="A10" s="5" t="s">
        <v>19</v>
      </c>
      <c r="B10" s="5">
        <f t="shared" ref="B10:B24" si="1">C10+D10</f>
        <v>29</v>
      </c>
      <c r="C10" s="5">
        <f t="shared" ref="C10:C24" si="2">G10+H10+K10</f>
        <v>29</v>
      </c>
      <c r="D10" s="5">
        <f t="shared" ref="D10:D24" si="3">I10+L10</f>
        <v>0</v>
      </c>
      <c r="E10" s="5">
        <f t="shared" ref="E10:E24" si="4">G10+H10+I10</f>
        <v>29</v>
      </c>
      <c r="F10" s="5">
        <f t="shared" ref="F10:F24" si="5">G10+H10</f>
        <v>26.1</v>
      </c>
      <c r="G10" s="5">
        <v>22</v>
      </c>
      <c r="H10" s="5">
        <v>4.1</v>
      </c>
      <c r="I10" s="5">
        <v>2.9</v>
      </c>
      <c r="J10" s="5">
        <f t="shared" ref="J10:J24" si="6">K10+L10</f>
        <v>0</v>
      </c>
      <c r="K10" s="5">
        <v>2.9</v>
      </c>
      <c r="L10" s="5">
        <f t="shared" ref="L10:L24" si="7">-K10</f>
        <v>-2.9</v>
      </c>
      <c r="N10" s="19">
        <f t="shared" ref="N10:N24" si="8">ROUND((G10+H10)/1617*210,1)</f>
        <v>3.4</v>
      </c>
    </row>
    <row r="11" customHeight="1" spans="1:14">
      <c r="A11" s="5" t="s">
        <v>20</v>
      </c>
      <c r="B11" s="5">
        <f t="shared" si="1"/>
        <v>64.7</v>
      </c>
      <c r="C11" s="5">
        <f t="shared" si="2"/>
        <v>61.1</v>
      </c>
      <c r="D11" s="5">
        <f t="shared" si="3"/>
        <v>3.6</v>
      </c>
      <c r="E11" s="5">
        <f t="shared" si="4"/>
        <v>64.7</v>
      </c>
      <c r="F11" s="5">
        <f t="shared" si="5"/>
        <v>54.1</v>
      </c>
      <c r="G11" s="5">
        <v>39.6</v>
      </c>
      <c r="H11" s="5">
        <v>14.5</v>
      </c>
      <c r="I11" s="5">
        <v>10.6</v>
      </c>
      <c r="J11" s="5">
        <f t="shared" si="6"/>
        <v>0</v>
      </c>
      <c r="K11" s="5">
        <v>7</v>
      </c>
      <c r="L11" s="5">
        <f t="shared" si="7"/>
        <v>-7</v>
      </c>
      <c r="N11" s="19">
        <f t="shared" si="8"/>
        <v>7</v>
      </c>
    </row>
    <row r="12" customHeight="1" spans="1:14">
      <c r="A12" s="5" t="s">
        <v>21</v>
      </c>
      <c r="B12" s="5">
        <f t="shared" si="1"/>
        <v>38.7</v>
      </c>
      <c r="C12" s="5">
        <f t="shared" si="2"/>
        <v>38.4</v>
      </c>
      <c r="D12" s="5">
        <f t="shared" si="3"/>
        <v>0.3</v>
      </c>
      <c r="E12" s="5">
        <f t="shared" si="4"/>
        <v>38.7</v>
      </c>
      <c r="F12" s="5">
        <f t="shared" si="5"/>
        <v>34</v>
      </c>
      <c r="G12" s="5">
        <v>27.6</v>
      </c>
      <c r="H12" s="5">
        <v>6.4</v>
      </c>
      <c r="I12" s="5">
        <v>4.7</v>
      </c>
      <c r="J12" s="5">
        <f t="shared" si="6"/>
        <v>0</v>
      </c>
      <c r="K12" s="5">
        <v>4.4</v>
      </c>
      <c r="L12" s="5">
        <f t="shared" si="7"/>
        <v>-4.4</v>
      </c>
      <c r="N12" s="19">
        <f t="shared" si="8"/>
        <v>4.4</v>
      </c>
    </row>
    <row r="13" customHeight="1" spans="1:14">
      <c r="A13" s="5" t="s">
        <v>22</v>
      </c>
      <c r="B13" s="5">
        <f t="shared" si="1"/>
        <v>46.8</v>
      </c>
      <c r="C13" s="5">
        <f t="shared" si="2"/>
        <v>46.8</v>
      </c>
      <c r="D13" s="5">
        <f t="shared" si="3"/>
        <v>0</v>
      </c>
      <c r="E13" s="5">
        <f t="shared" si="4"/>
        <v>46.8</v>
      </c>
      <c r="F13" s="5">
        <f t="shared" si="5"/>
        <v>41.7</v>
      </c>
      <c r="G13" s="5">
        <v>34.6</v>
      </c>
      <c r="H13" s="5">
        <v>7.1</v>
      </c>
      <c r="I13" s="5">
        <v>5.1</v>
      </c>
      <c r="J13" s="5">
        <f t="shared" si="6"/>
        <v>0</v>
      </c>
      <c r="K13" s="5">
        <v>5.1</v>
      </c>
      <c r="L13" s="5">
        <f t="shared" si="7"/>
        <v>-5.1</v>
      </c>
      <c r="N13" s="19">
        <f t="shared" si="8"/>
        <v>5.4</v>
      </c>
    </row>
    <row r="14" customHeight="1" spans="1:14">
      <c r="A14" s="5" t="s">
        <v>23</v>
      </c>
      <c r="B14" s="5">
        <f t="shared" si="1"/>
        <v>30.4</v>
      </c>
      <c r="C14" s="5">
        <f t="shared" si="2"/>
        <v>30.4</v>
      </c>
      <c r="D14" s="5">
        <f t="shared" si="3"/>
        <v>0</v>
      </c>
      <c r="E14" s="5">
        <f t="shared" si="4"/>
        <v>30.4</v>
      </c>
      <c r="F14" s="5">
        <f t="shared" si="5"/>
        <v>26.9</v>
      </c>
      <c r="G14" s="5">
        <v>22.2</v>
      </c>
      <c r="H14" s="5">
        <v>4.7</v>
      </c>
      <c r="I14" s="5">
        <v>3.5</v>
      </c>
      <c r="J14" s="5">
        <f t="shared" si="6"/>
        <v>0</v>
      </c>
      <c r="K14" s="5">
        <v>3.5</v>
      </c>
      <c r="L14" s="5">
        <f t="shared" si="7"/>
        <v>-3.5</v>
      </c>
      <c r="N14" s="19">
        <f t="shared" si="8"/>
        <v>3.5</v>
      </c>
    </row>
    <row r="15" customHeight="1" spans="1:14">
      <c r="A15" s="5" t="s">
        <v>24</v>
      </c>
      <c r="B15" s="5">
        <f t="shared" si="1"/>
        <v>25.8</v>
      </c>
      <c r="C15" s="5">
        <f t="shared" si="2"/>
        <v>23.3</v>
      </c>
      <c r="D15" s="5">
        <f t="shared" si="3"/>
        <v>2.5</v>
      </c>
      <c r="E15" s="5">
        <f t="shared" si="4"/>
        <v>25.8</v>
      </c>
      <c r="F15" s="5">
        <f t="shared" si="5"/>
        <v>20.6</v>
      </c>
      <c r="G15" s="5">
        <v>13.4</v>
      </c>
      <c r="H15" s="5">
        <v>7.2</v>
      </c>
      <c r="I15" s="5">
        <v>5.2</v>
      </c>
      <c r="J15" s="5">
        <f t="shared" si="6"/>
        <v>0</v>
      </c>
      <c r="K15" s="5">
        <v>2.7</v>
      </c>
      <c r="L15" s="5">
        <f t="shared" si="7"/>
        <v>-2.7</v>
      </c>
      <c r="N15" s="19">
        <f t="shared" si="8"/>
        <v>2.7</v>
      </c>
    </row>
    <row r="16" customHeight="1" spans="1:14">
      <c r="A16" s="5" t="s">
        <v>25</v>
      </c>
      <c r="B16" s="5">
        <f t="shared" si="1"/>
        <v>70.7</v>
      </c>
      <c r="C16" s="5">
        <f t="shared" si="2"/>
        <v>51.5</v>
      </c>
      <c r="D16" s="5">
        <f t="shared" si="3"/>
        <v>19.2</v>
      </c>
      <c r="E16" s="5">
        <f t="shared" si="4"/>
        <v>70.7</v>
      </c>
      <c r="F16" s="5">
        <f t="shared" si="5"/>
        <v>45.5</v>
      </c>
      <c r="G16" s="5">
        <v>11</v>
      </c>
      <c r="H16" s="5">
        <v>34.5</v>
      </c>
      <c r="I16" s="5">
        <v>25.2</v>
      </c>
      <c r="J16" s="5">
        <f t="shared" si="6"/>
        <v>0</v>
      </c>
      <c r="K16" s="5">
        <v>6</v>
      </c>
      <c r="L16" s="5">
        <f t="shared" si="7"/>
        <v>-6</v>
      </c>
      <c r="N16" s="19">
        <f t="shared" si="8"/>
        <v>5.9</v>
      </c>
    </row>
    <row r="17" customHeight="1" spans="1:14">
      <c r="A17" s="5" t="s">
        <v>26</v>
      </c>
      <c r="B17" s="5">
        <f t="shared" si="1"/>
        <v>79.8</v>
      </c>
      <c r="C17" s="5">
        <f t="shared" si="2"/>
        <v>59.1</v>
      </c>
      <c r="D17" s="5">
        <f t="shared" si="3"/>
        <v>20.7</v>
      </c>
      <c r="E17" s="5">
        <f t="shared" si="4"/>
        <v>79.8</v>
      </c>
      <c r="F17" s="5">
        <f t="shared" si="5"/>
        <v>52.2</v>
      </c>
      <c r="G17" s="5">
        <v>14.4</v>
      </c>
      <c r="H17" s="5">
        <v>37.8</v>
      </c>
      <c r="I17" s="5">
        <v>27.6</v>
      </c>
      <c r="J17" s="5">
        <f t="shared" si="6"/>
        <v>0</v>
      </c>
      <c r="K17" s="5">
        <v>6.9</v>
      </c>
      <c r="L17" s="5">
        <f t="shared" si="7"/>
        <v>-6.9</v>
      </c>
      <c r="N17" s="19">
        <f t="shared" si="8"/>
        <v>6.8</v>
      </c>
    </row>
    <row r="18" customHeight="1" spans="1:14">
      <c r="A18" s="5" t="s">
        <v>27</v>
      </c>
      <c r="B18" s="5">
        <f t="shared" si="1"/>
        <v>81.3</v>
      </c>
      <c r="C18" s="5">
        <f t="shared" si="2"/>
        <v>58.7</v>
      </c>
      <c r="D18" s="5">
        <f t="shared" si="3"/>
        <v>22.6</v>
      </c>
      <c r="E18" s="5">
        <f t="shared" si="4"/>
        <v>81.3</v>
      </c>
      <c r="F18" s="5">
        <f t="shared" si="5"/>
        <v>51.9</v>
      </c>
      <c r="G18" s="5">
        <v>11.4</v>
      </c>
      <c r="H18" s="5">
        <v>40.5</v>
      </c>
      <c r="I18" s="5">
        <v>29.4</v>
      </c>
      <c r="J18" s="5">
        <f t="shared" si="6"/>
        <v>0</v>
      </c>
      <c r="K18" s="5">
        <v>6.8</v>
      </c>
      <c r="L18" s="5">
        <f t="shared" si="7"/>
        <v>-6.8</v>
      </c>
      <c r="N18" s="19">
        <f t="shared" si="8"/>
        <v>6.7</v>
      </c>
    </row>
    <row r="19" customHeight="1" spans="1:14">
      <c r="A19" s="5" t="s">
        <v>28</v>
      </c>
      <c r="B19" s="5">
        <f t="shared" si="1"/>
        <v>111.7</v>
      </c>
      <c r="C19" s="5">
        <f t="shared" si="2"/>
        <v>79.6</v>
      </c>
      <c r="D19" s="5">
        <f t="shared" si="3"/>
        <v>32.1</v>
      </c>
      <c r="E19" s="5">
        <f t="shared" si="4"/>
        <v>111.7</v>
      </c>
      <c r="F19" s="5">
        <f t="shared" si="5"/>
        <v>70.4</v>
      </c>
      <c r="G19" s="5">
        <v>13.6</v>
      </c>
      <c r="H19" s="5">
        <v>56.8</v>
      </c>
      <c r="I19" s="5">
        <v>41.3</v>
      </c>
      <c r="J19" s="5">
        <f t="shared" si="6"/>
        <v>0</v>
      </c>
      <c r="K19" s="5">
        <v>9.2</v>
      </c>
      <c r="L19" s="5">
        <f t="shared" si="7"/>
        <v>-9.2</v>
      </c>
      <c r="N19" s="19">
        <f t="shared" si="8"/>
        <v>9.1</v>
      </c>
    </row>
    <row r="20" customHeight="1" spans="1:14">
      <c r="A20" s="5" t="s">
        <v>29</v>
      </c>
      <c r="B20" s="5">
        <f t="shared" si="1"/>
        <v>423</v>
      </c>
      <c r="C20" s="5">
        <f t="shared" si="2"/>
        <v>291.8</v>
      </c>
      <c r="D20" s="5">
        <f t="shared" si="3"/>
        <v>131.2</v>
      </c>
      <c r="E20" s="5">
        <f t="shared" si="4"/>
        <v>423</v>
      </c>
      <c r="F20" s="5">
        <f t="shared" si="5"/>
        <v>258.2</v>
      </c>
      <c r="G20" s="5">
        <v>31.8</v>
      </c>
      <c r="H20" s="5">
        <v>226.4</v>
      </c>
      <c r="I20" s="5">
        <v>164.8</v>
      </c>
      <c r="J20" s="5">
        <f t="shared" si="6"/>
        <v>0</v>
      </c>
      <c r="K20" s="5">
        <v>33.6</v>
      </c>
      <c r="L20" s="5">
        <f t="shared" si="7"/>
        <v>-33.6</v>
      </c>
      <c r="N20" s="19">
        <f t="shared" si="8"/>
        <v>33.5</v>
      </c>
    </row>
    <row r="21" customHeight="1" spans="1:14">
      <c r="A21" s="5" t="s">
        <v>30</v>
      </c>
      <c r="B21" s="5">
        <f t="shared" si="1"/>
        <v>385.3</v>
      </c>
      <c r="C21" s="5">
        <f t="shared" si="2"/>
        <v>274</v>
      </c>
      <c r="D21" s="5">
        <f t="shared" si="3"/>
        <v>111.3</v>
      </c>
      <c r="E21" s="5">
        <f t="shared" si="4"/>
        <v>385.3</v>
      </c>
      <c r="F21" s="5">
        <f t="shared" si="5"/>
        <v>242.4</v>
      </c>
      <c r="G21" s="5">
        <v>46</v>
      </c>
      <c r="H21" s="5">
        <v>196.4</v>
      </c>
      <c r="I21" s="5">
        <v>142.9</v>
      </c>
      <c r="J21" s="5">
        <f t="shared" si="6"/>
        <v>0</v>
      </c>
      <c r="K21" s="5">
        <v>31.6</v>
      </c>
      <c r="L21" s="5">
        <f t="shared" si="7"/>
        <v>-31.6</v>
      </c>
      <c r="N21" s="19">
        <f t="shared" si="8"/>
        <v>31.5</v>
      </c>
    </row>
    <row r="22" customHeight="1" spans="1:14">
      <c r="A22" s="5" t="s">
        <v>31</v>
      </c>
      <c r="B22" s="5">
        <f t="shared" si="1"/>
        <v>196.3</v>
      </c>
      <c r="C22" s="5">
        <f t="shared" si="2"/>
        <v>140</v>
      </c>
      <c r="D22" s="5">
        <f t="shared" si="3"/>
        <v>56.3</v>
      </c>
      <c r="E22" s="5">
        <f t="shared" si="4"/>
        <v>196.3</v>
      </c>
      <c r="F22" s="5">
        <f t="shared" si="5"/>
        <v>123.8</v>
      </c>
      <c r="G22" s="5">
        <v>24.2</v>
      </c>
      <c r="H22" s="5">
        <v>99.6</v>
      </c>
      <c r="I22" s="5">
        <v>72.5</v>
      </c>
      <c r="J22" s="5">
        <f t="shared" si="6"/>
        <v>0</v>
      </c>
      <c r="K22" s="5">
        <v>16.2</v>
      </c>
      <c r="L22" s="5">
        <f t="shared" si="7"/>
        <v>-16.2</v>
      </c>
      <c r="N22" s="19">
        <f t="shared" si="8"/>
        <v>16.1</v>
      </c>
    </row>
    <row r="23" customHeight="1" spans="1:14">
      <c r="A23" s="5" t="s">
        <v>32</v>
      </c>
      <c r="B23" s="5">
        <f t="shared" si="1"/>
        <v>332.4</v>
      </c>
      <c r="C23" s="5">
        <f t="shared" si="2"/>
        <v>231.5</v>
      </c>
      <c r="D23" s="5">
        <f t="shared" si="3"/>
        <v>100.9</v>
      </c>
      <c r="E23" s="5">
        <f t="shared" si="4"/>
        <v>332.4</v>
      </c>
      <c r="F23" s="5">
        <f t="shared" si="5"/>
        <v>204.8</v>
      </c>
      <c r="G23" s="5">
        <v>29.6</v>
      </c>
      <c r="H23" s="5">
        <v>175.2</v>
      </c>
      <c r="I23" s="5">
        <v>127.6</v>
      </c>
      <c r="J23" s="5">
        <f t="shared" si="6"/>
        <v>0</v>
      </c>
      <c r="K23" s="5">
        <v>26.7</v>
      </c>
      <c r="L23" s="5">
        <f t="shared" si="7"/>
        <v>-26.7</v>
      </c>
      <c r="N23" s="19">
        <f t="shared" si="8"/>
        <v>26.6</v>
      </c>
    </row>
    <row r="24" customHeight="1" spans="1:14">
      <c r="A24" s="5" t="s">
        <v>33</v>
      </c>
      <c r="B24" s="5">
        <f t="shared" si="1"/>
        <v>455.1</v>
      </c>
      <c r="C24" s="5">
        <f t="shared" si="2"/>
        <v>322.1</v>
      </c>
      <c r="D24" s="5">
        <f t="shared" si="3"/>
        <v>133</v>
      </c>
      <c r="E24" s="5">
        <f t="shared" si="4"/>
        <v>455.1</v>
      </c>
      <c r="F24" s="5">
        <f t="shared" si="5"/>
        <v>285</v>
      </c>
      <c r="G24" s="5">
        <v>51.4</v>
      </c>
      <c r="H24" s="5">
        <v>233.6</v>
      </c>
      <c r="I24" s="5">
        <v>170.1</v>
      </c>
      <c r="J24" s="5">
        <f t="shared" si="6"/>
        <v>0</v>
      </c>
      <c r="K24" s="5">
        <v>37.1</v>
      </c>
      <c r="L24" s="5">
        <f t="shared" si="7"/>
        <v>-37.1</v>
      </c>
      <c r="N24" s="19">
        <f t="shared" si="8"/>
        <v>37</v>
      </c>
    </row>
  </sheetData>
  <mergeCells count="10">
    <mergeCell ref="A2:L2"/>
    <mergeCell ref="A3:L3"/>
    <mergeCell ref="E4:L4"/>
    <mergeCell ref="E5:I5"/>
    <mergeCell ref="J5:L5"/>
    <mergeCell ref="F6:H6"/>
    <mergeCell ref="A4:A7"/>
    <mergeCell ref="E6:E7"/>
    <mergeCell ref="J6:J7"/>
    <mergeCell ref="B4:D6"/>
  </mergeCells>
  <printOptions horizontalCentered="1"/>
  <pageMargins left="0.31496062992126" right="0.31496062992126" top="0.551181102362205" bottom="0.551181102362205" header="0.31496062992126" footer="0.31496062992126"/>
  <pageSetup paperSize="9" scale="6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T20"/>
  <sheetViews>
    <sheetView workbookViewId="0">
      <selection activeCell="M3" sqref="M3"/>
    </sheetView>
  </sheetViews>
  <sheetFormatPr defaultColWidth="9" defaultRowHeight="13.5"/>
  <cols>
    <col min="2" max="4" width="9.5" customWidth="1"/>
    <col min="5" max="5" width="10.375" customWidth="1"/>
    <col min="9" max="9" width="13" customWidth="1"/>
    <col min="13" max="13" width="27.875" customWidth="1"/>
  </cols>
  <sheetData>
    <row r="2" ht="21" customHeight="1" spans="2:46">
      <c r="B2" s="8" t="s">
        <v>34</v>
      </c>
      <c r="C2" s="8"/>
      <c r="D2" s="8"/>
      <c r="E2" s="8"/>
      <c r="F2" s="8" t="s">
        <v>35</v>
      </c>
      <c r="G2" s="8"/>
      <c r="H2" s="8"/>
      <c r="I2" s="8"/>
      <c r="J2" s="8"/>
      <c r="K2" s="8"/>
      <c r="L2" s="8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ht="21" customHeight="1" spans="2:13">
      <c r="B3" t="s">
        <v>36</v>
      </c>
      <c r="C3" t="s">
        <v>37</v>
      </c>
      <c r="D3" t="s">
        <v>4</v>
      </c>
      <c r="E3" t="s">
        <v>38</v>
      </c>
      <c r="H3" t="s">
        <v>39</v>
      </c>
      <c r="I3" t="s">
        <v>40</v>
      </c>
      <c r="K3" t="s">
        <v>4</v>
      </c>
      <c r="L3" t="s">
        <v>12</v>
      </c>
      <c r="M3" t="s">
        <v>41</v>
      </c>
    </row>
    <row r="4" ht="20.1" customHeight="1" spans="1:13">
      <c r="A4" t="s">
        <v>4</v>
      </c>
      <c r="B4">
        <f>SUM(B5:B20)</f>
        <v>898</v>
      </c>
      <c r="C4">
        <f>SUM(C5:C20)</f>
        <v>1232</v>
      </c>
      <c r="D4">
        <f>SUM(D5:D20)</f>
        <v>2130</v>
      </c>
      <c r="E4">
        <f>SUM(E5:E20)</f>
        <v>426</v>
      </c>
      <c r="H4">
        <f>SUM(H5:H20)</f>
        <v>21478</v>
      </c>
      <c r="I4">
        <f>SUM(I5:I20)</f>
        <v>20580</v>
      </c>
      <c r="K4">
        <f>SUM(K5:K20)</f>
        <v>2058</v>
      </c>
      <c r="L4">
        <f>SUM(L5:L20)</f>
        <v>1191</v>
      </c>
      <c r="M4">
        <f>SUM(M5:M20)</f>
        <v>867</v>
      </c>
    </row>
    <row r="5" ht="18.75" spans="1:13">
      <c r="A5" s="9" t="s">
        <v>18</v>
      </c>
      <c r="B5">
        <v>38</v>
      </c>
      <c r="C5">
        <v>128</v>
      </c>
      <c r="D5">
        <f>B5+C5</f>
        <v>166</v>
      </c>
      <c r="E5">
        <f>ROUND(D5*0.2,1)</f>
        <v>33.2</v>
      </c>
      <c r="H5">
        <v>836</v>
      </c>
      <c r="I5">
        <f>H5-B5</f>
        <v>798</v>
      </c>
      <c r="K5">
        <f>I5*0.1</f>
        <v>79.8</v>
      </c>
      <c r="L5">
        <f>ROUND(K5*1191/2058,1)</f>
        <v>46.2</v>
      </c>
      <c r="M5">
        <f>K5-L5</f>
        <v>33.6</v>
      </c>
    </row>
    <row r="6" ht="18.75" spans="1:13">
      <c r="A6" s="9" t="s">
        <v>19</v>
      </c>
      <c r="B6">
        <v>9</v>
      </c>
      <c r="C6">
        <v>101</v>
      </c>
      <c r="D6">
        <f t="shared" ref="D6:D11" si="0">B6+C6</f>
        <v>110</v>
      </c>
      <c r="E6">
        <f t="shared" ref="E6:E11" si="1">ROUND(D6*0.2,1)</f>
        <v>22</v>
      </c>
      <c r="H6">
        <v>79</v>
      </c>
      <c r="I6">
        <f t="shared" ref="I6:I11" si="2">H6-B6</f>
        <v>70</v>
      </c>
      <c r="K6">
        <f t="shared" ref="K6:K11" si="3">I6*0.1</f>
        <v>7</v>
      </c>
      <c r="L6">
        <f t="shared" ref="L6:L20" si="4">ROUND(K6*1191/2058,1)</f>
        <v>4.1</v>
      </c>
      <c r="M6">
        <f t="shared" ref="M6:M11" si="5">K6-L6</f>
        <v>2.9</v>
      </c>
    </row>
    <row r="7" ht="18.75" spans="1:13">
      <c r="A7" s="9" t="s">
        <v>20</v>
      </c>
      <c r="B7">
        <v>36</v>
      </c>
      <c r="C7">
        <v>162</v>
      </c>
      <c r="D7">
        <f t="shared" si="0"/>
        <v>198</v>
      </c>
      <c r="E7">
        <f t="shared" si="1"/>
        <v>39.6</v>
      </c>
      <c r="H7">
        <v>287</v>
      </c>
      <c r="I7">
        <f t="shared" si="2"/>
        <v>251</v>
      </c>
      <c r="K7">
        <f t="shared" si="3"/>
        <v>25.1</v>
      </c>
      <c r="L7">
        <f t="shared" si="4"/>
        <v>14.5</v>
      </c>
      <c r="M7">
        <f t="shared" si="5"/>
        <v>10.6</v>
      </c>
    </row>
    <row r="8" ht="18.75" spans="1:13">
      <c r="A8" s="9" t="s">
        <v>21</v>
      </c>
      <c r="B8">
        <v>12</v>
      </c>
      <c r="C8">
        <v>126</v>
      </c>
      <c r="D8">
        <f t="shared" si="0"/>
        <v>138</v>
      </c>
      <c r="E8">
        <f t="shared" si="1"/>
        <v>27.6</v>
      </c>
      <c r="H8">
        <v>123</v>
      </c>
      <c r="I8">
        <f t="shared" si="2"/>
        <v>111</v>
      </c>
      <c r="K8">
        <f t="shared" si="3"/>
        <v>11.1</v>
      </c>
      <c r="L8">
        <f t="shared" si="4"/>
        <v>6.4</v>
      </c>
      <c r="M8">
        <f t="shared" si="5"/>
        <v>4.7</v>
      </c>
    </row>
    <row r="9" ht="18.75" spans="1:13">
      <c r="A9" s="9" t="s">
        <v>22</v>
      </c>
      <c r="B9">
        <v>24</v>
      </c>
      <c r="C9">
        <v>149</v>
      </c>
      <c r="D9">
        <f t="shared" si="0"/>
        <v>173</v>
      </c>
      <c r="E9">
        <f t="shared" si="1"/>
        <v>34.6</v>
      </c>
      <c r="H9">
        <v>146</v>
      </c>
      <c r="I9">
        <f t="shared" si="2"/>
        <v>122</v>
      </c>
      <c r="K9">
        <f t="shared" si="3"/>
        <v>12.2</v>
      </c>
      <c r="L9">
        <f t="shared" si="4"/>
        <v>7.1</v>
      </c>
      <c r="M9">
        <f t="shared" si="5"/>
        <v>5.1</v>
      </c>
    </row>
    <row r="10" ht="18.75" spans="1:13">
      <c r="A10" s="9" t="s">
        <v>23</v>
      </c>
      <c r="B10">
        <v>10</v>
      </c>
      <c r="C10">
        <v>101</v>
      </c>
      <c r="D10">
        <f t="shared" si="0"/>
        <v>111</v>
      </c>
      <c r="E10">
        <f t="shared" si="1"/>
        <v>22.2</v>
      </c>
      <c r="H10">
        <v>92</v>
      </c>
      <c r="I10">
        <f t="shared" si="2"/>
        <v>82</v>
      </c>
      <c r="K10">
        <f t="shared" si="3"/>
        <v>8.2</v>
      </c>
      <c r="L10">
        <f t="shared" si="4"/>
        <v>4.7</v>
      </c>
      <c r="M10">
        <f t="shared" si="5"/>
        <v>3.5</v>
      </c>
    </row>
    <row r="11" ht="18.75" spans="1:13">
      <c r="A11" s="9" t="s">
        <v>24</v>
      </c>
      <c r="B11">
        <v>19</v>
      </c>
      <c r="C11">
        <v>48</v>
      </c>
      <c r="D11">
        <f t="shared" si="0"/>
        <v>67</v>
      </c>
      <c r="E11">
        <f t="shared" si="1"/>
        <v>13.4</v>
      </c>
      <c r="H11">
        <v>143</v>
      </c>
      <c r="I11">
        <f t="shared" si="2"/>
        <v>124</v>
      </c>
      <c r="K11">
        <f t="shared" si="3"/>
        <v>12.4</v>
      </c>
      <c r="L11">
        <f t="shared" si="4"/>
        <v>7.2</v>
      </c>
      <c r="M11">
        <f t="shared" si="5"/>
        <v>5.2</v>
      </c>
    </row>
    <row r="12" ht="18.75" spans="1:13">
      <c r="A12" s="9" t="s">
        <v>25</v>
      </c>
      <c r="B12">
        <v>24</v>
      </c>
      <c r="C12">
        <v>31</v>
      </c>
      <c r="D12">
        <f t="shared" ref="D12:D20" si="6">B12+C12</f>
        <v>55</v>
      </c>
      <c r="E12">
        <f t="shared" ref="E12:E20" si="7">ROUND(D12*0.2,1)</f>
        <v>11</v>
      </c>
      <c r="H12">
        <v>621</v>
      </c>
      <c r="I12">
        <f t="shared" ref="I12:I20" si="8">H12-B12</f>
        <v>597</v>
      </c>
      <c r="K12">
        <f t="shared" ref="K12:K20" si="9">I12*0.1</f>
        <v>59.7</v>
      </c>
      <c r="L12">
        <f t="shared" si="4"/>
        <v>34.5</v>
      </c>
      <c r="M12">
        <f t="shared" ref="M12:M20" si="10">K12-L12</f>
        <v>25.2</v>
      </c>
    </row>
    <row r="13" ht="18.75" spans="1:13">
      <c r="A13" s="9" t="s">
        <v>26</v>
      </c>
      <c r="B13">
        <v>35</v>
      </c>
      <c r="C13">
        <v>37</v>
      </c>
      <c r="D13">
        <f t="shared" si="6"/>
        <v>72</v>
      </c>
      <c r="E13">
        <f t="shared" si="7"/>
        <v>14.4</v>
      </c>
      <c r="H13">
        <v>689</v>
      </c>
      <c r="I13">
        <f t="shared" si="8"/>
        <v>654</v>
      </c>
      <c r="K13">
        <f t="shared" si="9"/>
        <v>65.4</v>
      </c>
      <c r="L13">
        <f t="shared" si="4"/>
        <v>37.8</v>
      </c>
      <c r="M13">
        <f t="shared" si="10"/>
        <v>27.6</v>
      </c>
    </row>
    <row r="14" ht="18.75" spans="1:13">
      <c r="A14" s="9" t="s">
        <v>27</v>
      </c>
      <c r="B14">
        <v>27</v>
      </c>
      <c r="C14">
        <v>30</v>
      </c>
      <c r="D14">
        <f t="shared" si="6"/>
        <v>57</v>
      </c>
      <c r="E14">
        <f t="shared" si="7"/>
        <v>11.4</v>
      </c>
      <c r="H14">
        <v>726</v>
      </c>
      <c r="I14">
        <f t="shared" si="8"/>
        <v>699</v>
      </c>
      <c r="K14">
        <f t="shared" si="9"/>
        <v>69.9</v>
      </c>
      <c r="L14">
        <f t="shared" si="4"/>
        <v>40.5</v>
      </c>
      <c r="M14">
        <f t="shared" si="10"/>
        <v>29.4</v>
      </c>
    </row>
    <row r="15" ht="18.75" spans="1:13">
      <c r="A15" s="9" t="s">
        <v>28</v>
      </c>
      <c r="B15">
        <v>41</v>
      </c>
      <c r="C15">
        <v>27</v>
      </c>
      <c r="D15">
        <f t="shared" si="6"/>
        <v>68</v>
      </c>
      <c r="E15">
        <f t="shared" si="7"/>
        <v>13.6</v>
      </c>
      <c r="H15">
        <v>1022</v>
      </c>
      <c r="I15">
        <f t="shared" si="8"/>
        <v>981</v>
      </c>
      <c r="K15">
        <f t="shared" si="9"/>
        <v>98.1</v>
      </c>
      <c r="L15">
        <f t="shared" si="4"/>
        <v>56.8</v>
      </c>
      <c r="M15">
        <f t="shared" si="10"/>
        <v>41.3</v>
      </c>
    </row>
    <row r="16" ht="18.75" spans="1:13">
      <c r="A16" s="9" t="s">
        <v>29</v>
      </c>
      <c r="B16">
        <v>106</v>
      </c>
      <c r="C16">
        <v>53</v>
      </c>
      <c r="D16">
        <f t="shared" si="6"/>
        <v>159</v>
      </c>
      <c r="E16">
        <f t="shared" si="7"/>
        <v>31.8</v>
      </c>
      <c r="H16">
        <v>4018</v>
      </c>
      <c r="I16">
        <f t="shared" si="8"/>
        <v>3912</v>
      </c>
      <c r="K16">
        <f t="shared" si="9"/>
        <v>391.2</v>
      </c>
      <c r="L16">
        <f t="shared" si="4"/>
        <v>226.4</v>
      </c>
      <c r="M16">
        <f t="shared" si="10"/>
        <v>164.8</v>
      </c>
    </row>
    <row r="17" ht="18.75" spans="1:13">
      <c r="A17" s="9" t="s">
        <v>30</v>
      </c>
      <c r="B17">
        <v>150</v>
      </c>
      <c r="C17">
        <v>80</v>
      </c>
      <c r="D17">
        <f t="shared" si="6"/>
        <v>230</v>
      </c>
      <c r="E17">
        <f t="shared" si="7"/>
        <v>46</v>
      </c>
      <c r="H17">
        <v>3543</v>
      </c>
      <c r="I17">
        <f t="shared" si="8"/>
        <v>3393</v>
      </c>
      <c r="K17">
        <f t="shared" si="9"/>
        <v>339.3</v>
      </c>
      <c r="L17">
        <f t="shared" si="4"/>
        <v>196.4</v>
      </c>
      <c r="M17">
        <f t="shared" si="10"/>
        <v>142.9</v>
      </c>
    </row>
    <row r="18" ht="18.75" spans="1:13">
      <c r="A18" s="9" t="s">
        <v>31</v>
      </c>
      <c r="B18">
        <v>72</v>
      </c>
      <c r="C18">
        <v>49</v>
      </c>
      <c r="D18">
        <f t="shared" si="6"/>
        <v>121</v>
      </c>
      <c r="E18">
        <f t="shared" si="7"/>
        <v>24.2</v>
      </c>
      <c r="H18">
        <v>1793</v>
      </c>
      <c r="I18">
        <f t="shared" si="8"/>
        <v>1721</v>
      </c>
      <c r="K18">
        <f t="shared" si="9"/>
        <v>172.1</v>
      </c>
      <c r="L18">
        <f t="shared" si="4"/>
        <v>99.6</v>
      </c>
      <c r="M18">
        <f t="shared" si="10"/>
        <v>72.5</v>
      </c>
    </row>
    <row r="19" ht="18.75" spans="1:13">
      <c r="A19" s="9" t="s">
        <v>32</v>
      </c>
      <c r="B19">
        <v>104</v>
      </c>
      <c r="C19">
        <v>44</v>
      </c>
      <c r="D19">
        <f t="shared" si="6"/>
        <v>148</v>
      </c>
      <c r="E19">
        <f t="shared" si="7"/>
        <v>29.6</v>
      </c>
      <c r="H19">
        <v>3132</v>
      </c>
      <c r="I19">
        <f t="shared" si="8"/>
        <v>3028</v>
      </c>
      <c r="K19">
        <f t="shared" si="9"/>
        <v>302.8</v>
      </c>
      <c r="L19">
        <f t="shared" si="4"/>
        <v>175.2</v>
      </c>
      <c r="M19">
        <f t="shared" si="10"/>
        <v>127.6</v>
      </c>
    </row>
    <row r="20" ht="18.75" spans="1:13">
      <c r="A20" s="9" t="s">
        <v>33</v>
      </c>
      <c r="B20">
        <v>191</v>
      </c>
      <c r="C20">
        <v>66</v>
      </c>
      <c r="D20">
        <f t="shared" si="6"/>
        <v>257</v>
      </c>
      <c r="E20">
        <f t="shared" si="7"/>
        <v>51.4</v>
      </c>
      <c r="H20">
        <v>4228</v>
      </c>
      <c r="I20">
        <f t="shared" si="8"/>
        <v>4037</v>
      </c>
      <c r="K20">
        <f t="shared" si="9"/>
        <v>403.7</v>
      </c>
      <c r="L20">
        <f t="shared" si="4"/>
        <v>233.6</v>
      </c>
      <c r="M20">
        <f t="shared" si="10"/>
        <v>170.1</v>
      </c>
    </row>
  </sheetData>
  <mergeCells count="2">
    <mergeCell ref="B2:E2"/>
    <mergeCell ref="F2:L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2"/>
  <sheetViews>
    <sheetView view="pageBreakPreview" zoomScaleNormal="100" workbookViewId="0">
      <selection activeCell="J5" sqref="J5"/>
    </sheetView>
  </sheetViews>
  <sheetFormatPr defaultColWidth="9" defaultRowHeight="20.1" customHeight="1" outlineLevelCol="1"/>
  <cols>
    <col min="1" max="2" width="42" style="1" customWidth="1"/>
    <col min="3" max="16384" width="9" style="1"/>
  </cols>
  <sheetData>
    <row r="1" ht="27.75" customHeight="1" spans="1:1">
      <c r="A1" s="2" t="s">
        <v>42</v>
      </c>
    </row>
    <row r="2" ht="44.25" customHeight="1" spans="1:2">
      <c r="A2" s="3" t="s">
        <v>1</v>
      </c>
      <c r="B2" s="3"/>
    </row>
    <row r="3" customHeight="1" spans="1:2">
      <c r="A3" s="4" t="s">
        <v>2</v>
      </c>
      <c r="B3" s="4"/>
    </row>
    <row r="4" ht="42.75" customHeight="1" spans="1:2">
      <c r="A4" s="5" t="s">
        <v>3</v>
      </c>
      <c r="B4" s="5" t="s">
        <v>43</v>
      </c>
    </row>
    <row r="5" ht="39.95" customHeight="1" spans="1:2">
      <c r="A5" s="5"/>
      <c r="B5" s="6" t="s">
        <v>11</v>
      </c>
    </row>
    <row r="6" ht="30" customHeight="1" spans="1:2">
      <c r="A6" s="7" t="s">
        <v>4</v>
      </c>
      <c r="B6" s="7">
        <f t="shared" ref="B6" si="0">SUM(B7:B22)</f>
        <v>210</v>
      </c>
    </row>
    <row r="7" ht="30" customHeight="1" spans="1:2">
      <c r="A7" s="5" t="s">
        <v>18</v>
      </c>
      <c r="B7" s="5">
        <v>10.3</v>
      </c>
    </row>
    <row r="8" ht="30" customHeight="1" spans="1:2">
      <c r="A8" s="5" t="s">
        <v>19</v>
      </c>
      <c r="B8" s="5">
        <v>2.9</v>
      </c>
    </row>
    <row r="9" ht="30" customHeight="1" spans="1:2">
      <c r="A9" s="5" t="s">
        <v>20</v>
      </c>
      <c r="B9" s="5">
        <v>7</v>
      </c>
    </row>
    <row r="10" ht="30" customHeight="1" spans="1:2">
      <c r="A10" s="5" t="s">
        <v>21</v>
      </c>
      <c r="B10" s="5">
        <v>4.4</v>
      </c>
    </row>
    <row r="11" ht="30" customHeight="1" spans="1:2">
      <c r="A11" s="5" t="s">
        <v>22</v>
      </c>
      <c r="B11" s="5">
        <v>5.1</v>
      </c>
    </row>
    <row r="12" ht="30" customHeight="1" spans="1:2">
      <c r="A12" s="5" t="s">
        <v>23</v>
      </c>
      <c r="B12" s="5">
        <v>3.5</v>
      </c>
    </row>
    <row r="13" ht="30" customHeight="1" spans="1:2">
      <c r="A13" s="5" t="s">
        <v>24</v>
      </c>
      <c r="B13" s="5">
        <v>2.7</v>
      </c>
    </row>
    <row r="14" ht="30" customHeight="1" spans="1:2">
      <c r="A14" s="5" t="s">
        <v>25</v>
      </c>
      <c r="B14" s="5">
        <v>6</v>
      </c>
    </row>
    <row r="15" ht="30" customHeight="1" spans="1:2">
      <c r="A15" s="5" t="s">
        <v>26</v>
      </c>
      <c r="B15" s="5">
        <v>6.9</v>
      </c>
    </row>
    <row r="16" ht="30" customHeight="1" spans="1:2">
      <c r="A16" s="5" t="s">
        <v>27</v>
      </c>
      <c r="B16" s="5">
        <v>6.8</v>
      </c>
    </row>
    <row r="17" ht="30" customHeight="1" spans="1:2">
      <c r="A17" s="5" t="s">
        <v>28</v>
      </c>
      <c r="B17" s="5">
        <v>9.2</v>
      </c>
    </row>
    <row r="18" ht="30" customHeight="1" spans="1:2">
      <c r="A18" s="5" t="s">
        <v>29</v>
      </c>
      <c r="B18" s="5">
        <v>33.6</v>
      </c>
    </row>
    <row r="19" ht="30" customHeight="1" spans="1:2">
      <c r="A19" s="5" t="s">
        <v>30</v>
      </c>
      <c r="B19" s="5">
        <v>31.6</v>
      </c>
    </row>
    <row r="20" ht="30" customHeight="1" spans="1:2">
      <c r="A20" s="5" t="s">
        <v>31</v>
      </c>
      <c r="B20" s="5">
        <v>16.2</v>
      </c>
    </row>
    <row r="21" ht="30" customHeight="1" spans="1:2">
      <c r="A21" s="5" t="s">
        <v>32</v>
      </c>
      <c r="B21" s="5">
        <v>26.7</v>
      </c>
    </row>
    <row r="22" ht="30" customHeight="1" spans="1:2">
      <c r="A22" s="5" t="s">
        <v>33</v>
      </c>
      <c r="B22" s="5">
        <v>37.1</v>
      </c>
    </row>
  </sheetData>
  <mergeCells count="3">
    <mergeCell ref="A2:B2"/>
    <mergeCell ref="A3:B3"/>
    <mergeCell ref="A4:A5"/>
  </mergeCells>
  <printOptions horizontalCentered="1"/>
  <pageMargins left="0.31496062992126" right="0.31496062992126" top="0.94488188976378" bottom="0.551181102362205" header="0.31496062992126" footer="0.3149606299212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资金分配表</vt:lpstr>
      <vt:lpstr>医疗补助</vt:lpstr>
      <vt:lpstr>资金分配表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2006-09-16T16:00:00Z</dcterms:created>
  <cp:lastPrinted>2022-07-08T01:04:00Z</cp:lastPrinted>
  <dcterms:modified xsi:type="dcterms:W3CDTF">2022-08-16T01:57:48Z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855876D551424AF99C847D56C931F1F3</vt:lpwstr>
  </property>
</Properties>
</file>