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5" activeTab="23"/>
  </bookViews>
  <sheets>
    <sheet name="封皮1" sheetId="1" r:id="rId1"/>
    <sheet name="一般公共预算" sheetId="2" r:id="rId2"/>
    <sheet name="1区级收入" sheetId="19" r:id="rId3"/>
    <sheet name="2区级支出" sheetId="20" r:id="rId4"/>
    <sheet name="3区本级支出" sheetId="24" r:id="rId5"/>
    <sheet name="4区本级基本支出" sheetId="27" r:id="rId6"/>
    <sheet name="5支出功能明细" sheetId="5" r:id="rId7"/>
    <sheet name="6区本级支出功能明细" sheetId="25" r:id="rId8"/>
    <sheet name="7经济明细 " sheetId="6" r:id="rId9"/>
    <sheet name="8区本级经济明细" sheetId="26" r:id="rId10"/>
    <sheet name="政府性基金预算" sheetId="7" r:id="rId11"/>
    <sheet name="9区级收入" sheetId="8" r:id="rId12"/>
    <sheet name="10区级支出" sheetId="9" r:id="rId13"/>
    <sheet name="11区本级支出" sheetId="28" r:id="rId14"/>
    <sheet name="社会保险基金预算" sheetId="10" r:id="rId15"/>
    <sheet name="12收入" sheetId="11" r:id="rId16"/>
    <sheet name="13支出" sheetId="12" r:id="rId17"/>
    <sheet name="14结余" sheetId="13" r:id="rId18"/>
    <sheet name="国有资本经营预算" sheetId="14" r:id="rId19"/>
    <sheet name="15区级收入" sheetId="21" r:id="rId20"/>
    <sheet name="16区级支出" sheetId="22" r:id="rId21"/>
    <sheet name="17区本级支出" sheetId="29" r:id="rId22"/>
    <sheet name="18转移支付表" sheetId="30" r:id="rId23"/>
    <sheet name="19地方债 " sheetId="23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_FilterDatabase" localSheetId="6" hidden="1">'5支出功能明细'!$A$4:$AR$1347</definedName>
    <definedName name="_xlnm._FilterDatabase" localSheetId="7" hidden="1">'6区本级支出功能明细'!$A$4:$AR$1347</definedName>
    <definedName name="_xlnm._FilterDatabase" localSheetId="8" hidden="1">'7经济明细 '!$A$4:$XDI$68</definedName>
    <definedName name="_xlnm._FilterDatabase" localSheetId="15" hidden="1">'12收入'!$A$3:$E$14</definedName>
    <definedName name="_xlnm._FilterDatabase" localSheetId="16" hidden="1">'13支出'!$A$3:$E$12</definedName>
    <definedName name="_Order1" hidden="1">255</definedName>
    <definedName name="_Order2" hidden="1">255</definedName>
    <definedName name="a" localSheetId="6">#REF!</definedName>
    <definedName name="a" localSheetId="8">#REF!</definedName>
    <definedName name="a" localSheetId="15">#REF!</definedName>
    <definedName name="a" localSheetId="16">#REF!</definedName>
    <definedName name="a" localSheetId="17">#REF!</definedName>
    <definedName name="a" localSheetId="0">#REF!</definedName>
    <definedName name="a" localSheetId="18">#REF!</definedName>
    <definedName name="a" localSheetId="14">#REF!</definedName>
    <definedName name="a" localSheetId="1">#REF!</definedName>
    <definedName name="a" localSheetId="10">#REF!</definedName>
    <definedName name="a">#REF!</definedName>
    <definedName name="aaaa" localSheetId="6">#REF!</definedName>
    <definedName name="aaaa" localSheetId="8">#REF!</definedName>
    <definedName name="aaaa" localSheetId="15">#REF!</definedName>
    <definedName name="aaaa" localSheetId="16">#REF!</definedName>
    <definedName name="aaaa" localSheetId="17">#REF!</definedName>
    <definedName name="aaaa" localSheetId="0">#REF!</definedName>
    <definedName name="aaaa" localSheetId="18">#REF!</definedName>
    <definedName name="aaaa" localSheetId="14">#REF!</definedName>
    <definedName name="aaaa" localSheetId="1">#REF!</definedName>
    <definedName name="aaaa" localSheetId="10">#REF!</definedName>
    <definedName name="aaaa">#REF!</definedName>
    <definedName name="bbb" localSheetId="6">#REF!</definedName>
    <definedName name="bbb" localSheetId="8">#REF!</definedName>
    <definedName name="bbb" localSheetId="15">#REF!</definedName>
    <definedName name="bbb" localSheetId="16">#REF!</definedName>
    <definedName name="bbb" localSheetId="17">#REF!</definedName>
    <definedName name="bbb" localSheetId="0">#REF!</definedName>
    <definedName name="bbb" localSheetId="18">#REF!</definedName>
    <definedName name="bbb" localSheetId="14">#REF!</definedName>
    <definedName name="bbb" localSheetId="1">#REF!</definedName>
    <definedName name="bbb" localSheetId="10">#REF!</definedName>
    <definedName name="bbb">#REF!</definedName>
    <definedName name="ccc" localSheetId="6">#REF!</definedName>
    <definedName name="ccc" localSheetId="8">#REF!</definedName>
    <definedName name="ccc" localSheetId="15">#REF!</definedName>
    <definedName name="ccc" localSheetId="16">#REF!</definedName>
    <definedName name="ccc" localSheetId="17">#REF!</definedName>
    <definedName name="ccc" localSheetId="0">#REF!</definedName>
    <definedName name="ccc" localSheetId="18">#REF!</definedName>
    <definedName name="ccc" localSheetId="14">#REF!</definedName>
    <definedName name="ccc" localSheetId="1">#REF!</definedName>
    <definedName name="ccc" localSheetId="10">#REF!</definedName>
    <definedName name="ccc">#REF!</definedName>
    <definedName name="Database" localSheetId="0" hidden="1">#REF!</definedName>
    <definedName name="Database" localSheetId="18" hidden="1">#REF!</definedName>
    <definedName name="Database" localSheetId="14" hidden="1">#REF!</definedName>
    <definedName name="Database" localSheetId="1" hidden="1">#REF!</definedName>
    <definedName name="Database" localSheetId="10" hidden="1">#REF!</definedName>
    <definedName name="Database" hidden="1">[1]PKx!$A$1:$AP$622</definedName>
    <definedName name="database2" localSheetId="6">#REF!</definedName>
    <definedName name="database2" localSheetId="8">#REF!</definedName>
    <definedName name="database2" localSheetId="15">#REF!</definedName>
    <definedName name="database2" localSheetId="16">#REF!</definedName>
    <definedName name="database2" localSheetId="17">#REF!</definedName>
    <definedName name="database2" localSheetId="0">#REF!</definedName>
    <definedName name="database2" localSheetId="18">#REF!</definedName>
    <definedName name="database2" localSheetId="14">#REF!</definedName>
    <definedName name="database2" localSheetId="1">#REF!</definedName>
    <definedName name="database2" localSheetId="10">#REF!</definedName>
    <definedName name="database2">#REF!</definedName>
    <definedName name="database3" localSheetId="6">#REF!</definedName>
    <definedName name="database3" localSheetId="8">#REF!</definedName>
    <definedName name="database3" localSheetId="15">#REF!</definedName>
    <definedName name="database3" localSheetId="16">#REF!</definedName>
    <definedName name="database3" localSheetId="17">#REF!</definedName>
    <definedName name="database3" localSheetId="0">#REF!</definedName>
    <definedName name="database3" localSheetId="18">#REF!</definedName>
    <definedName name="database3" localSheetId="14">#REF!</definedName>
    <definedName name="database3" localSheetId="1">#REF!</definedName>
    <definedName name="database3" localSheetId="10">#REF!</definedName>
    <definedName name="database3">#REF!</definedName>
    <definedName name="fg" localSheetId="6">#REF!</definedName>
    <definedName name="fg" localSheetId="8">#REF!</definedName>
    <definedName name="fg" localSheetId="15">#REF!</definedName>
    <definedName name="fg" localSheetId="16">#REF!</definedName>
    <definedName name="fg" localSheetId="17">#REF!</definedName>
    <definedName name="fg" localSheetId="0">#REF!</definedName>
    <definedName name="fg" localSheetId="18">#REF!</definedName>
    <definedName name="fg" localSheetId="14">#REF!</definedName>
    <definedName name="fg" localSheetId="1">#REF!</definedName>
    <definedName name="fg" localSheetId="10">#REF!</definedName>
    <definedName name="fg">#REF!</definedName>
    <definedName name="gxxe2003" localSheetId="8">'[2]P1012001'!$A$6:$E$117</definedName>
    <definedName name="gxxe2003">'[3]P1012001'!$A$6:$E$117</definedName>
    <definedName name="gxxe20032" localSheetId="8">'[4]P1012001'!$A$6:$E$117</definedName>
    <definedName name="gxxe20032">'[2]P1012001'!$A$6:$E$117</definedName>
    <definedName name="hhhh" localSheetId="6">#REF!</definedName>
    <definedName name="hhhh" localSheetId="8">#REF!</definedName>
    <definedName name="hhhh" localSheetId="15">#REF!</definedName>
    <definedName name="hhhh" localSheetId="16">#REF!</definedName>
    <definedName name="hhhh" localSheetId="17">#REF!</definedName>
    <definedName name="hhhh" localSheetId="0">#REF!</definedName>
    <definedName name="hhhh" localSheetId="18">#REF!</definedName>
    <definedName name="hhhh" localSheetId="14">#REF!</definedName>
    <definedName name="hhhh" localSheetId="1">#REF!</definedName>
    <definedName name="hhhh" localSheetId="10">#REF!</definedName>
    <definedName name="hhhh">#REF!</definedName>
    <definedName name="kkkk" localSheetId="6">#REF!</definedName>
    <definedName name="kkkk" localSheetId="8">#REF!</definedName>
    <definedName name="kkkk" localSheetId="15">#REF!</definedName>
    <definedName name="kkkk" localSheetId="16">#REF!</definedName>
    <definedName name="kkkk" localSheetId="17">#REF!</definedName>
    <definedName name="kkkk" localSheetId="0">#REF!</definedName>
    <definedName name="kkkk" localSheetId="18">#REF!</definedName>
    <definedName name="kkkk" localSheetId="14">#REF!</definedName>
    <definedName name="kkkk" localSheetId="1">#REF!</definedName>
    <definedName name="kkkk" localSheetId="10">#REF!</definedName>
    <definedName name="kkkk">#REF!</definedName>
    <definedName name="_xlnm.Print_Area" localSheetId="6">#REF!</definedName>
    <definedName name="_xlnm.Print_Area" localSheetId="8">'7经济明细 '!$A$1:$E$68</definedName>
    <definedName name="_xlnm.Print_Area" localSheetId="12">'10区级支出'!$A$1:$C$19</definedName>
    <definedName name="_xlnm.Print_Area" localSheetId="15">'12收入'!$A$1:$G$37</definedName>
    <definedName name="_xlnm.Print_Area" localSheetId="16">'13支出'!$A$1:$G$24</definedName>
    <definedName name="_xlnm.Print_Area" localSheetId="17">'14结余'!$A$1:$G$22</definedName>
    <definedName name="_xlnm.Print_Area" localSheetId="0">封皮1!$A$1:$K$25</definedName>
    <definedName name="_xlnm.Print_Area" localSheetId="18">国有资本经营预算!$A$1:$K$25</definedName>
    <definedName name="_xlnm.Print_Area" localSheetId="14">社会保险基金预算!$A$1:$K$25</definedName>
    <definedName name="_xlnm.Print_Area" localSheetId="1">一般公共预算!$A$1:$K$25</definedName>
    <definedName name="_xlnm.Print_Area" localSheetId="10">政府性基金预算!$A$1:$K$25</definedName>
    <definedName name="_xlnm.Print_Area">#REF!</definedName>
    <definedName name="Print_Area_MI" localSheetId="6">#REF!</definedName>
    <definedName name="Print_Area_MI" localSheetId="8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0">#REF!</definedName>
    <definedName name="Print_Area_MI" localSheetId="18">#REF!</definedName>
    <definedName name="Print_Area_MI" localSheetId="14">#REF!</definedName>
    <definedName name="Print_Area_MI" localSheetId="1">#REF!</definedName>
    <definedName name="Print_Area_MI" localSheetId="10">#REF!</definedName>
    <definedName name="Print_Area_MI">#REF!</definedName>
    <definedName name="_xlnm.Print_Titles" localSheetId="6" hidden="1">#REF!</definedName>
    <definedName name="_xlnm.Print_Titles" localSheetId="8" hidden="1">#REF!</definedName>
    <definedName name="_xlnm.Print_Titles" localSheetId="15" hidden="1">#REF!</definedName>
    <definedName name="_xlnm.Print_Titles" localSheetId="16" hidden="1">#REF!</definedName>
    <definedName name="_xlnm.Print_Titles" localSheetId="17" hidden="1">#REF!</definedName>
    <definedName name="_xlnm.Print_Titles" localSheetId="0" hidden="1">#REF!</definedName>
    <definedName name="_xlnm.Print_Titles" localSheetId="18" hidden="1">#REF!</definedName>
    <definedName name="_xlnm.Print_Titles" localSheetId="14" hidden="1">#REF!</definedName>
    <definedName name="_xlnm.Print_Titles" localSheetId="1" hidden="1">#REF!</definedName>
    <definedName name="_xlnm.Print_Titles" localSheetId="10" hidden="1">#REF!</definedName>
    <definedName name="_xlnm.Print_Titles" hidden="1">#REF!</definedName>
    <definedName name="zhe" localSheetId="6">#REF!</definedName>
    <definedName name="zhe" localSheetId="8">#REF!</definedName>
    <definedName name="zhe" localSheetId="15">#REF!</definedName>
    <definedName name="zhe" localSheetId="16">#REF!</definedName>
    <definedName name="zhe" localSheetId="17">#REF!</definedName>
    <definedName name="zhe" localSheetId="0">#REF!</definedName>
    <definedName name="zhe" localSheetId="18">#REF!</definedName>
    <definedName name="zhe" localSheetId="14">#REF!</definedName>
    <definedName name="zhe" localSheetId="1">#REF!</definedName>
    <definedName name="zhe" localSheetId="10">#REF!</definedName>
    <definedName name="zhe">#REF!</definedName>
    <definedName name="啊" localSheetId="6">#REF!</definedName>
    <definedName name="啊" localSheetId="8">#REF!</definedName>
    <definedName name="啊" localSheetId="15">#REF!</definedName>
    <definedName name="啊" localSheetId="16">#REF!</definedName>
    <definedName name="啊" localSheetId="17">#REF!</definedName>
    <definedName name="啊" localSheetId="0">#REF!</definedName>
    <definedName name="啊" localSheetId="18">#REF!</definedName>
    <definedName name="啊" localSheetId="14">#REF!</definedName>
    <definedName name="啊" localSheetId="1">#REF!</definedName>
    <definedName name="啊" localSheetId="10">#REF!</definedName>
    <definedName name="啊">#REF!</definedName>
    <definedName name="大多数" localSheetId="8">[5]XL4Poppy!$A$15</definedName>
    <definedName name="大多数" localSheetId="15">[6]Sheet2!$A$15</definedName>
    <definedName name="大多数" localSheetId="16">[6]Sheet2!$A$15</definedName>
    <definedName name="大多数" localSheetId="0">[6]Sheet2!$A$15</definedName>
    <definedName name="大多数" localSheetId="18">[6]Sheet2!$A$15</definedName>
    <definedName name="大多数" localSheetId="14">[6]Sheet2!$A$15</definedName>
    <definedName name="大多数" localSheetId="1">[6]Sheet2!$A$15</definedName>
    <definedName name="大多数" localSheetId="10">[6]Sheet2!$A$15</definedName>
    <definedName name="大多数">[6]XL4Poppy!$A$15</definedName>
    <definedName name="大调动" localSheetId="6">#REF!</definedName>
    <definedName name="大调动" localSheetId="8">#REF!</definedName>
    <definedName name="大调动" localSheetId="15">#REF!</definedName>
    <definedName name="大调动" localSheetId="16">#REF!</definedName>
    <definedName name="大调动" localSheetId="17">#REF!</definedName>
    <definedName name="大调动" localSheetId="0">#REF!</definedName>
    <definedName name="大调动" localSheetId="18">#REF!</definedName>
    <definedName name="大调动" localSheetId="14">#REF!</definedName>
    <definedName name="大调动" localSheetId="1">#REF!</definedName>
    <definedName name="大调动" localSheetId="10">#REF!</definedName>
    <definedName name="大调动">#REF!</definedName>
    <definedName name="地区名称" localSheetId="6">[8]封面!$B$2:$B$6</definedName>
    <definedName name="地区名称" localSheetId="8">[9]封面!$B$2:$B$6</definedName>
    <definedName name="地区名称">[7]封面!$B$2:$B$6</definedName>
    <definedName name="鹅eee" localSheetId="6">#REF!</definedName>
    <definedName name="鹅eee" localSheetId="8">#REF!</definedName>
    <definedName name="鹅eee" localSheetId="15">#REF!</definedName>
    <definedName name="鹅eee" localSheetId="16">#REF!</definedName>
    <definedName name="鹅eee" localSheetId="17">#REF!</definedName>
    <definedName name="鹅eee" localSheetId="0">#REF!</definedName>
    <definedName name="鹅eee" localSheetId="18">#REF!</definedName>
    <definedName name="鹅eee" localSheetId="14">#REF!</definedName>
    <definedName name="鹅eee" localSheetId="1">#REF!</definedName>
    <definedName name="鹅eee" localSheetId="10">#REF!</definedName>
    <definedName name="鹅eee">#REF!</definedName>
    <definedName name="饿" localSheetId="6">#REF!</definedName>
    <definedName name="饿" localSheetId="8">#REF!</definedName>
    <definedName name="饿" localSheetId="15">#REF!</definedName>
    <definedName name="饿" localSheetId="16">#REF!</definedName>
    <definedName name="饿" localSheetId="17">#REF!</definedName>
    <definedName name="饿" localSheetId="0">#REF!</definedName>
    <definedName name="饿" localSheetId="18">#REF!</definedName>
    <definedName name="饿" localSheetId="14">#REF!</definedName>
    <definedName name="饿" localSheetId="1">#REF!</definedName>
    <definedName name="饿" localSheetId="10">#REF!</definedName>
    <definedName name="饿">#REF!</definedName>
    <definedName name="飞过海" localSheetId="15">[10]评估结果汇总表!$C$4</definedName>
    <definedName name="飞过海" localSheetId="16">[10]评估结果汇总表!$C$4</definedName>
    <definedName name="飞过海" localSheetId="0">[10]评估结果汇总表!$C$4</definedName>
    <definedName name="飞过海" localSheetId="18">[10]评估结果汇总表!$C$4</definedName>
    <definedName name="飞过海" localSheetId="14">[10]评估结果汇总表!$C$4</definedName>
    <definedName name="飞过海" localSheetId="1">[10]评估结果汇总表!$C$4</definedName>
    <definedName name="飞过海" localSheetId="10">[10]评估结果汇总表!$C$4</definedName>
    <definedName name="飞过海">[10]XL4Poppy!$C$4</definedName>
    <definedName name="汇率" localSheetId="6">#REF!</definedName>
    <definedName name="汇率" localSheetId="8">#REF!</definedName>
    <definedName name="汇率" localSheetId="15">#REF!</definedName>
    <definedName name="汇率" localSheetId="16">#REF!</definedName>
    <definedName name="汇率" localSheetId="17">#REF!</definedName>
    <definedName name="汇率" localSheetId="0">#REF!</definedName>
    <definedName name="汇率" localSheetId="18">#REF!</definedName>
    <definedName name="汇率" localSheetId="14">#REF!</definedName>
    <definedName name="汇率" localSheetId="1">#REF!</definedName>
    <definedName name="汇率" localSheetId="10">#REF!</definedName>
    <definedName name="汇率">#REF!</definedName>
    <definedName name="胶" localSheetId="6">#REF!</definedName>
    <definedName name="胶" localSheetId="8">#REF!</definedName>
    <definedName name="胶" localSheetId="15">#REF!</definedName>
    <definedName name="胶" localSheetId="16">#REF!</definedName>
    <definedName name="胶" localSheetId="17">#REF!</definedName>
    <definedName name="胶" localSheetId="0">#REF!</definedName>
    <definedName name="胶" localSheetId="18">#REF!</definedName>
    <definedName name="胶" localSheetId="14">#REF!</definedName>
    <definedName name="胶" localSheetId="1">#REF!</definedName>
    <definedName name="胶" localSheetId="10">#REF!</definedName>
    <definedName name="胶">#REF!</definedName>
    <definedName name="结构" localSheetId="6">#REF!</definedName>
    <definedName name="结构" localSheetId="8">#REF!</definedName>
    <definedName name="结构" localSheetId="15">#REF!</definedName>
    <definedName name="结构" localSheetId="16">#REF!</definedName>
    <definedName name="结构" localSheetId="17">#REF!</definedName>
    <definedName name="结构" localSheetId="0">#REF!</definedName>
    <definedName name="结构" localSheetId="18">#REF!</definedName>
    <definedName name="结构" localSheetId="14">#REF!</definedName>
    <definedName name="结构" localSheetId="1">#REF!</definedName>
    <definedName name="结构" localSheetId="10">#REF!</definedName>
    <definedName name="结构">#REF!</definedName>
    <definedName name="经7" localSheetId="6">#REF!</definedName>
    <definedName name="经7" localSheetId="8">#REF!</definedName>
    <definedName name="经7" localSheetId="15">#REF!</definedName>
    <definedName name="经7" localSheetId="16">#REF!</definedName>
    <definedName name="经7" localSheetId="17">#REF!</definedName>
    <definedName name="经7" localSheetId="0">#REF!</definedName>
    <definedName name="经7" localSheetId="18">#REF!</definedName>
    <definedName name="经7" localSheetId="14">#REF!</definedName>
    <definedName name="经7" localSheetId="1">#REF!</definedName>
    <definedName name="经7" localSheetId="10">#REF!</definedName>
    <definedName name="经7">#REF!</definedName>
    <definedName name="经二7" localSheetId="6">#REF!</definedName>
    <definedName name="经二7" localSheetId="8">#REF!</definedName>
    <definedName name="经二7" localSheetId="15">#REF!</definedName>
    <definedName name="经二7" localSheetId="16">#REF!</definedName>
    <definedName name="经二7" localSheetId="17">#REF!</definedName>
    <definedName name="经二7" localSheetId="0">#REF!</definedName>
    <definedName name="经二7" localSheetId="18">#REF!</definedName>
    <definedName name="经二7" localSheetId="14">#REF!</definedName>
    <definedName name="经二7" localSheetId="1">#REF!</definedName>
    <definedName name="经二7" localSheetId="10">#REF!</definedName>
    <definedName name="经二7">#REF!</definedName>
    <definedName name="经二8" localSheetId="6">#REF!</definedName>
    <definedName name="经二8" localSheetId="8">#REF!</definedName>
    <definedName name="经二8" localSheetId="15">#REF!</definedName>
    <definedName name="经二8" localSheetId="16">#REF!</definedName>
    <definedName name="经二8" localSheetId="17">#REF!</definedName>
    <definedName name="经二8" localSheetId="0">#REF!</definedName>
    <definedName name="经二8" localSheetId="18">#REF!</definedName>
    <definedName name="经二8" localSheetId="14">#REF!</definedName>
    <definedName name="经二8" localSheetId="1">#REF!</definedName>
    <definedName name="经二8" localSheetId="10">#REF!</definedName>
    <definedName name="经二8">#REF!</definedName>
    <definedName name="经一7" localSheetId="6">#REF!</definedName>
    <definedName name="经一7" localSheetId="8">#REF!</definedName>
    <definedName name="经一7" localSheetId="15">#REF!</definedName>
    <definedName name="经一7" localSheetId="16">#REF!</definedName>
    <definedName name="经一7" localSheetId="17">#REF!</definedName>
    <definedName name="经一7" localSheetId="0">#REF!</definedName>
    <definedName name="经一7" localSheetId="18">#REF!</definedName>
    <definedName name="经一7" localSheetId="14">#REF!</definedName>
    <definedName name="经一7" localSheetId="1">#REF!</definedName>
    <definedName name="经一7" localSheetId="10">#REF!</definedName>
    <definedName name="经一7">#REF!</definedName>
    <definedName name="全额差额比例" localSheetId="6">'[11]C01-1'!#REF!</definedName>
    <definedName name="全额差额比例" localSheetId="8">'[12]C01-1'!#REF!</definedName>
    <definedName name="全额差额比例" localSheetId="15">'[11]C01-1'!#REF!</definedName>
    <definedName name="全额差额比例" localSheetId="16">'[11]C01-1'!#REF!</definedName>
    <definedName name="全额差额比例" localSheetId="17">'[11]C01-1'!#REF!</definedName>
    <definedName name="全额差额比例" localSheetId="0">'[11]C01-1'!#REF!</definedName>
    <definedName name="全额差额比例" localSheetId="18">'[11]C01-1'!#REF!</definedName>
    <definedName name="全额差额比例" localSheetId="14">'[11]C01-1'!#REF!</definedName>
    <definedName name="全额差额比例" localSheetId="1">'[11]C01-1'!#REF!</definedName>
    <definedName name="全额差额比例" localSheetId="10">'[11]C01-1'!#REF!</definedName>
    <definedName name="全额差额比例">'[11]C01-1'!#REF!</definedName>
    <definedName name="生产列1" localSheetId="6">#REF!</definedName>
    <definedName name="生产列1" localSheetId="8">#REF!</definedName>
    <definedName name="生产列1" localSheetId="15">#REF!</definedName>
    <definedName name="生产列1" localSheetId="16">#REF!</definedName>
    <definedName name="生产列1" localSheetId="17">#REF!</definedName>
    <definedName name="生产列1" localSheetId="0">#REF!</definedName>
    <definedName name="生产列1" localSheetId="18">#REF!</definedName>
    <definedName name="生产列1" localSheetId="14">#REF!</definedName>
    <definedName name="生产列1" localSheetId="1">#REF!</definedName>
    <definedName name="生产列1" localSheetId="10">#REF!</definedName>
    <definedName name="生产列1">#REF!</definedName>
    <definedName name="生产列11" localSheetId="6">#REF!</definedName>
    <definedName name="生产列11" localSheetId="8">#REF!</definedName>
    <definedName name="生产列11" localSheetId="15">#REF!</definedName>
    <definedName name="生产列11" localSheetId="16">#REF!</definedName>
    <definedName name="生产列11" localSheetId="17">#REF!</definedName>
    <definedName name="生产列11" localSheetId="0">#REF!</definedName>
    <definedName name="生产列11" localSheetId="18">#REF!</definedName>
    <definedName name="生产列11" localSheetId="14">#REF!</definedName>
    <definedName name="生产列11" localSheetId="1">#REF!</definedName>
    <definedName name="生产列11" localSheetId="10">#REF!</definedName>
    <definedName name="生产列11">#REF!</definedName>
    <definedName name="生产列15" localSheetId="6">#REF!</definedName>
    <definedName name="生产列15" localSheetId="8">#REF!</definedName>
    <definedName name="生产列15" localSheetId="15">#REF!</definedName>
    <definedName name="生产列15" localSheetId="16">#REF!</definedName>
    <definedName name="生产列15" localSheetId="17">#REF!</definedName>
    <definedName name="生产列15" localSheetId="0">#REF!</definedName>
    <definedName name="生产列15" localSheetId="18">#REF!</definedName>
    <definedName name="生产列15" localSheetId="14">#REF!</definedName>
    <definedName name="生产列15" localSheetId="1">#REF!</definedName>
    <definedName name="生产列15" localSheetId="10">#REF!</definedName>
    <definedName name="生产列15">#REF!</definedName>
    <definedName name="生产列16" localSheetId="6">#REF!</definedName>
    <definedName name="生产列16" localSheetId="8">#REF!</definedName>
    <definedName name="生产列16" localSheetId="15">#REF!</definedName>
    <definedName name="生产列16" localSheetId="16">#REF!</definedName>
    <definedName name="生产列16" localSheetId="17">#REF!</definedName>
    <definedName name="生产列16" localSheetId="0">#REF!</definedName>
    <definedName name="生产列16" localSheetId="18">#REF!</definedName>
    <definedName name="生产列16" localSheetId="14">#REF!</definedName>
    <definedName name="生产列16" localSheetId="1">#REF!</definedName>
    <definedName name="生产列16" localSheetId="10">#REF!</definedName>
    <definedName name="生产列16">#REF!</definedName>
    <definedName name="生产列17" localSheetId="6">#REF!</definedName>
    <definedName name="生产列17" localSheetId="8">#REF!</definedName>
    <definedName name="生产列17" localSheetId="15">#REF!</definedName>
    <definedName name="生产列17" localSheetId="16">#REF!</definedName>
    <definedName name="生产列17" localSheetId="17">#REF!</definedName>
    <definedName name="生产列17" localSheetId="0">#REF!</definedName>
    <definedName name="生产列17" localSheetId="18">#REF!</definedName>
    <definedName name="生产列17" localSheetId="14">#REF!</definedName>
    <definedName name="生产列17" localSheetId="1">#REF!</definedName>
    <definedName name="生产列17" localSheetId="10">#REF!</definedName>
    <definedName name="生产列17">#REF!</definedName>
    <definedName name="生产列19" localSheetId="6">#REF!</definedName>
    <definedName name="生产列19" localSheetId="8">#REF!</definedName>
    <definedName name="生产列19" localSheetId="15">#REF!</definedName>
    <definedName name="生产列19" localSheetId="16">#REF!</definedName>
    <definedName name="生产列19" localSheetId="17">#REF!</definedName>
    <definedName name="生产列19" localSheetId="0">#REF!</definedName>
    <definedName name="生产列19" localSheetId="18">#REF!</definedName>
    <definedName name="生产列19" localSheetId="14">#REF!</definedName>
    <definedName name="生产列19" localSheetId="1">#REF!</definedName>
    <definedName name="生产列19" localSheetId="10">#REF!</definedName>
    <definedName name="生产列19">#REF!</definedName>
    <definedName name="生产列2" localSheetId="6">#REF!</definedName>
    <definedName name="生产列2" localSheetId="8">#REF!</definedName>
    <definedName name="生产列2" localSheetId="15">#REF!</definedName>
    <definedName name="生产列2" localSheetId="16">#REF!</definedName>
    <definedName name="生产列2" localSheetId="17">#REF!</definedName>
    <definedName name="生产列2" localSheetId="0">#REF!</definedName>
    <definedName name="生产列2" localSheetId="18">#REF!</definedName>
    <definedName name="生产列2" localSheetId="14">#REF!</definedName>
    <definedName name="生产列2" localSheetId="1">#REF!</definedName>
    <definedName name="生产列2" localSheetId="10">#REF!</definedName>
    <definedName name="生产列2">#REF!</definedName>
    <definedName name="生产列20" localSheetId="6">#REF!</definedName>
    <definedName name="生产列20" localSheetId="8">#REF!</definedName>
    <definedName name="生产列20" localSheetId="15">#REF!</definedName>
    <definedName name="生产列20" localSheetId="16">#REF!</definedName>
    <definedName name="生产列20" localSheetId="17">#REF!</definedName>
    <definedName name="生产列20" localSheetId="0">#REF!</definedName>
    <definedName name="生产列20" localSheetId="18">#REF!</definedName>
    <definedName name="生产列20" localSheetId="14">#REF!</definedName>
    <definedName name="生产列20" localSheetId="1">#REF!</definedName>
    <definedName name="生产列20" localSheetId="10">#REF!</definedName>
    <definedName name="生产列20">#REF!</definedName>
    <definedName name="生产列3" localSheetId="6">#REF!</definedName>
    <definedName name="生产列3" localSheetId="8">#REF!</definedName>
    <definedName name="生产列3" localSheetId="15">#REF!</definedName>
    <definedName name="生产列3" localSheetId="16">#REF!</definedName>
    <definedName name="生产列3" localSheetId="17">#REF!</definedName>
    <definedName name="生产列3" localSheetId="0">#REF!</definedName>
    <definedName name="生产列3" localSheetId="18">#REF!</definedName>
    <definedName name="生产列3" localSheetId="14">#REF!</definedName>
    <definedName name="生产列3" localSheetId="1">#REF!</definedName>
    <definedName name="生产列3" localSheetId="10">#REF!</definedName>
    <definedName name="生产列3">#REF!</definedName>
    <definedName name="生产列4" localSheetId="6">#REF!</definedName>
    <definedName name="生产列4" localSheetId="8">#REF!</definedName>
    <definedName name="生产列4" localSheetId="15">#REF!</definedName>
    <definedName name="生产列4" localSheetId="16">#REF!</definedName>
    <definedName name="生产列4" localSheetId="17">#REF!</definedName>
    <definedName name="生产列4" localSheetId="0">#REF!</definedName>
    <definedName name="生产列4" localSheetId="18">#REF!</definedName>
    <definedName name="生产列4" localSheetId="14">#REF!</definedName>
    <definedName name="生产列4" localSheetId="1">#REF!</definedName>
    <definedName name="生产列4" localSheetId="10">#REF!</definedName>
    <definedName name="生产列4">#REF!</definedName>
    <definedName name="生产列5" localSheetId="6">#REF!</definedName>
    <definedName name="生产列5" localSheetId="8">#REF!</definedName>
    <definedName name="生产列5" localSheetId="15">#REF!</definedName>
    <definedName name="生产列5" localSheetId="16">#REF!</definedName>
    <definedName name="生产列5" localSheetId="17">#REF!</definedName>
    <definedName name="生产列5" localSheetId="0">#REF!</definedName>
    <definedName name="生产列5" localSheetId="18">#REF!</definedName>
    <definedName name="生产列5" localSheetId="14">#REF!</definedName>
    <definedName name="生产列5" localSheetId="1">#REF!</definedName>
    <definedName name="生产列5" localSheetId="10">#REF!</definedName>
    <definedName name="生产列5">#REF!</definedName>
    <definedName name="生产列6" localSheetId="6">#REF!</definedName>
    <definedName name="生产列6" localSheetId="8">#REF!</definedName>
    <definedName name="生产列6" localSheetId="15">#REF!</definedName>
    <definedName name="生产列6" localSheetId="16">#REF!</definedName>
    <definedName name="生产列6" localSheetId="17">#REF!</definedName>
    <definedName name="生产列6" localSheetId="0">#REF!</definedName>
    <definedName name="生产列6" localSheetId="18">#REF!</definedName>
    <definedName name="生产列6" localSheetId="14">#REF!</definedName>
    <definedName name="生产列6" localSheetId="1">#REF!</definedName>
    <definedName name="生产列6" localSheetId="10">#REF!</definedName>
    <definedName name="生产列6">#REF!</definedName>
    <definedName name="生产列7" localSheetId="6">#REF!</definedName>
    <definedName name="生产列7" localSheetId="8">#REF!</definedName>
    <definedName name="生产列7" localSheetId="15">#REF!</definedName>
    <definedName name="生产列7" localSheetId="16">#REF!</definedName>
    <definedName name="生产列7" localSheetId="17">#REF!</definedName>
    <definedName name="生产列7" localSheetId="0">#REF!</definedName>
    <definedName name="生产列7" localSheetId="18">#REF!</definedName>
    <definedName name="生产列7" localSheetId="14">#REF!</definedName>
    <definedName name="生产列7" localSheetId="1">#REF!</definedName>
    <definedName name="生产列7" localSheetId="10">#REF!</definedName>
    <definedName name="生产列7">#REF!</definedName>
    <definedName name="生产列8" localSheetId="6">#REF!</definedName>
    <definedName name="生产列8" localSheetId="8">#REF!</definedName>
    <definedName name="生产列8" localSheetId="15">#REF!</definedName>
    <definedName name="生产列8" localSheetId="16">#REF!</definedName>
    <definedName name="生产列8" localSheetId="17">#REF!</definedName>
    <definedName name="生产列8" localSheetId="0">#REF!</definedName>
    <definedName name="生产列8" localSheetId="18">#REF!</definedName>
    <definedName name="生产列8" localSheetId="14">#REF!</definedName>
    <definedName name="生产列8" localSheetId="1">#REF!</definedName>
    <definedName name="生产列8" localSheetId="10">#REF!</definedName>
    <definedName name="生产列8">#REF!</definedName>
    <definedName name="生产列9" localSheetId="6">#REF!</definedName>
    <definedName name="生产列9" localSheetId="8">#REF!</definedName>
    <definedName name="生产列9" localSheetId="15">#REF!</definedName>
    <definedName name="生产列9" localSheetId="16">#REF!</definedName>
    <definedName name="生产列9" localSheetId="17">#REF!</definedName>
    <definedName name="生产列9" localSheetId="0">#REF!</definedName>
    <definedName name="生产列9" localSheetId="18">#REF!</definedName>
    <definedName name="生产列9" localSheetId="14">#REF!</definedName>
    <definedName name="生产列9" localSheetId="1">#REF!</definedName>
    <definedName name="生产列9" localSheetId="10">#REF!</definedName>
    <definedName name="生产列9">#REF!</definedName>
    <definedName name="生产期" localSheetId="6">#REF!</definedName>
    <definedName name="生产期" localSheetId="8">#REF!</definedName>
    <definedName name="生产期" localSheetId="15">#REF!</definedName>
    <definedName name="生产期" localSheetId="16">#REF!</definedName>
    <definedName name="生产期" localSheetId="17">#REF!</definedName>
    <definedName name="生产期" localSheetId="0">#REF!</definedName>
    <definedName name="生产期" localSheetId="18">#REF!</definedName>
    <definedName name="生产期" localSheetId="14">#REF!</definedName>
    <definedName name="生产期" localSheetId="1">#REF!</definedName>
    <definedName name="生产期" localSheetId="10">#REF!</definedName>
    <definedName name="生产期">#REF!</definedName>
    <definedName name="生产期1" localSheetId="6">#REF!</definedName>
    <definedName name="生产期1" localSheetId="8">#REF!</definedName>
    <definedName name="生产期1" localSheetId="15">#REF!</definedName>
    <definedName name="生产期1" localSheetId="16">#REF!</definedName>
    <definedName name="生产期1" localSheetId="17">#REF!</definedName>
    <definedName name="生产期1" localSheetId="0">#REF!</definedName>
    <definedName name="生产期1" localSheetId="18">#REF!</definedName>
    <definedName name="生产期1" localSheetId="14">#REF!</definedName>
    <definedName name="生产期1" localSheetId="1">#REF!</definedName>
    <definedName name="生产期1" localSheetId="10">#REF!</definedName>
    <definedName name="生产期1">#REF!</definedName>
    <definedName name="生产期11" localSheetId="6">#REF!</definedName>
    <definedName name="生产期11" localSheetId="8">#REF!</definedName>
    <definedName name="生产期11" localSheetId="15">#REF!</definedName>
    <definedName name="生产期11" localSheetId="16">#REF!</definedName>
    <definedName name="生产期11" localSheetId="17">#REF!</definedName>
    <definedName name="生产期11" localSheetId="0">#REF!</definedName>
    <definedName name="生产期11" localSheetId="18">#REF!</definedName>
    <definedName name="生产期11" localSheetId="14">#REF!</definedName>
    <definedName name="生产期11" localSheetId="1">#REF!</definedName>
    <definedName name="生产期11" localSheetId="10">#REF!</definedName>
    <definedName name="生产期11">#REF!</definedName>
    <definedName name="生产期15" localSheetId="6">#REF!</definedName>
    <definedName name="生产期15" localSheetId="8">#REF!</definedName>
    <definedName name="生产期15" localSheetId="15">#REF!</definedName>
    <definedName name="生产期15" localSheetId="16">#REF!</definedName>
    <definedName name="生产期15" localSheetId="17">#REF!</definedName>
    <definedName name="生产期15" localSheetId="0">#REF!</definedName>
    <definedName name="生产期15" localSheetId="18">#REF!</definedName>
    <definedName name="生产期15" localSheetId="14">#REF!</definedName>
    <definedName name="生产期15" localSheetId="1">#REF!</definedName>
    <definedName name="生产期15" localSheetId="10">#REF!</definedName>
    <definedName name="生产期15">#REF!</definedName>
    <definedName name="生产期16" localSheetId="6">#REF!</definedName>
    <definedName name="生产期16" localSheetId="8">#REF!</definedName>
    <definedName name="生产期16" localSheetId="15">#REF!</definedName>
    <definedName name="生产期16" localSheetId="16">#REF!</definedName>
    <definedName name="生产期16" localSheetId="17">#REF!</definedName>
    <definedName name="生产期16" localSheetId="0">#REF!</definedName>
    <definedName name="生产期16" localSheetId="18">#REF!</definedName>
    <definedName name="生产期16" localSheetId="14">#REF!</definedName>
    <definedName name="生产期16" localSheetId="1">#REF!</definedName>
    <definedName name="生产期16" localSheetId="10">#REF!</definedName>
    <definedName name="生产期16">#REF!</definedName>
    <definedName name="生产期17" localSheetId="6">#REF!</definedName>
    <definedName name="生产期17" localSheetId="8">#REF!</definedName>
    <definedName name="生产期17" localSheetId="15">#REF!</definedName>
    <definedName name="生产期17" localSheetId="16">#REF!</definedName>
    <definedName name="生产期17" localSheetId="17">#REF!</definedName>
    <definedName name="生产期17" localSheetId="0">#REF!</definedName>
    <definedName name="生产期17" localSheetId="18">#REF!</definedName>
    <definedName name="生产期17" localSheetId="14">#REF!</definedName>
    <definedName name="生产期17" localSheetId="1">#REF!</definedName>
    <definedName name="生产期17" localSheetId="10">#REF!</definedName>
    <definedName name="生产期17">#REF!</definedName>
    <definedName name="生产期19" localSheetId="6">#REF!</definedName>
    <definedName name="生产期19" localSheetId="8">#REF!</definedName>
    <definedName name="生产期19" localSheetId="15">#REF!</definedName>
    <definedName name="生产期19" localSheetId="16">#REF!</definedName>
    <definedName name="生产期19" localSheetId="17">#REF!</definedName>
    <definedName name="生产期19" localSheetId="0">#REF!</definedName>
    <definedName name="生产期19" localSheetId="18">#REF!</definedName>
    <definedName name="生产期19" localSheetId="14">#REF!</definedName>
    <definedName name="生产期19" localSheetId="1">#REF!</definedName>
    <definedName name="生产期19" localSheetId="10">#REF!</definedName>
    <definedName name="生产期19">#REF!</definedName>
    <definedName name="生产期2" localSheetId="6">#REF!</definedName>
    <definedName name="生产期2" localSheetId="8">#REF!</definedName>
    <definedName name="生产期2" localSheetId="15">#REF!</definedName>
    <definedName name="生产期2" localSheetId="16">#REF!</definedName>
    <definedName name="生产期2" localSheetId="17">#REF!</definedName>
    <definedName name="生产期2" localSheetId="0">#REF!</definedName>
    <definedName name="生产期2" localSheetId="18">#REF!</definedName>
    <definedName name="生产期2" localSheetId="14">#REF!</definedName>
    <definedName name="生产期2" localSheetId="1">#REF!</definedName>
    <definedName name="生产期2" localSheetId="10">#REF!</definedName>
    <definedName name="生产期2">#REF!</definedName>
    <definedName name="生产期20" localSheetId="6">#REF!</definedName>
    <definedName name="生产期20" localSheetId="8">#REF!</definedName>
    <definedName name="生产期20" localSheetId="15">#REF!</definedName>
    <definedName name="生产期20" localSheetId="16">#REF!</definedName>
    <definedName name="生产期20" localSheetId="17">#REF!</definedName>
    <definedName name="生产期20" localSheetId="0">#REF!</definedName>
    <definedName name="生产期20" localSheetId="18">#REF!</definedName>
    <definedName name="生产期20" localSheetId="14">#REF!</definedName>
    <definedName name="生产期20" localSheetId="1">#REF!</definedName>
    <definedName name="生产期20" localSheetId="10">#REF!</definedName>
    <definedName name="生产期20">#REF!</definedName>
    <definedName name="生产期3" localSheetId="6">#REF!</definedName>
    <definedName name="生产期3" localSheetId="8">#REF!</definedName>
    <definedName name="生产期3" localSheetId="15">#REF!</definedName>
    <definedName name="生产期3" localSheetId="16">#REF!</definedName>
    <definedName name="生产期3" localSheetId="17">#REF!</definedName>
    <definedName name="生产期3" localSheetId="0">#REF!</definedName>
    <definedName name="生产期3" localSheetId="18">#REF!</definedName>
    <definedName name="生产期3" localSheetId="14">#REF!</definedName>
    <definedName name="生产期3" localSheetId="1">#REF!</definedName>
    <definedName name="生产期3" localSheetId="10">#REF!</definedName>
    <definedName name="生产期3">#REF!</definedName>
    <definedName name="生产期4" localSheetId="6">#REF!</definedName>
    <definedName name="生产期4" localSheetId="8">#REF!</definedName>
    <definedName name="生产期4" localSheetId="15">#REF!</definedName>
    <definedName name="生产期4" localSheetId="16">#REF!</definedName>
    <definedName name="生产期4" localSheetId="17">#REF!</definedName>
    <definedName name="生产期4" localSheetId="0">#REF!</definedName>
    <definedName name="生产期4" localSheetId="18">#REF!</definedName>
    <definedName name="生产期4" localSheetId="14">#REF!</definedName>
    <definedName name="生产期4" localSheetId="1">#REF!</definedName>
    <definedName name="生产期4" localSheetId="10">#REF!</definedName>
    <definedName name="生产期4">#REF!</definedName>
    <definedName name="生产期5" localSheetId="6">#REF!</definedName>
    <definedName name="生产期5" localSheetId="8">#REF!</definedName>
    <definedName name="生产期5" localSheetId="15">#REF!</definedName>
    <definedName name="生产期5" localSheetId="16">#REF!</definedName>
    <definedName name="生产期5" localSheetId="17">#REF!</definedName>
    <definedName name="生产期5" localSheetId="0">#REF!</definedName>
    <definedName name="生产期5" localSheetId="18">#REF!</definedName>
    <definedName name="生产期5" localSheetId="14">#REF!</definedName>
    <definedName name="生产期5" localSheetId="1">#REF!</definedName>
    <definedName name="生产期5" localSheetId="10">#REF!</definedName>
    <definedName name="生产期5">#REF!</definedName>
    <definedName name="生产期6" localSheetId="6">#REF!</definedName>
    <definedName name="生产期6" localSheetId="8">#REF!</definedName>
    <definedName name="生产期6" localSheetId="15">#REF!</definedName>
    <definedName name="生产期6" localSheetId="16">#REF!</definedName>
    <definedName name="生产期6" localSheetId="17">#REF!</definedName>
    <definedName name="生产期6" localSheetId="0">#REF!</definedName>
    <definedName name="生产期6" localSheetId="18">#REF!</definedName>
    <definedName name="生产期6" localSheetId="14">#REF!</definedName>
    <definedName name="生产期6" localSheetId="1">#REF!</definedName>
    <definedName name="生产期6" localSheetId="10">#REF!</definedName>
    <definedName name="生产期6">#REF!</definedName>
    <definedName name="生产期7" localSheetId="6">#REF!</definedName>
    <definedName name="生产期7" localSheetId="8">#REF!</definedName>
    <definedName name="生产期7" localSheetId="15">#REF!</definedName>
    <definedName name="生产期7" localSheetId="16">#REF!</definedName>
    <definedName name="生产期7" localSheetId="17">#REF!</definedName>
    <definedName name="生产期7" localSheetId="0">#REF!</definedName>
    <definedName name="生产期7" localSheetId="18">#REF!</definedName>
    <definedName name="生产期7" localSheetId="14">#REF!</definedName>
    <definedName name="生产期7" localSheetId="1">#REF!</definedName>
    <definedName name="生产期7" localSheetId="10">#REF!</definedName>
    <definedName name="生产期7">#REF!</definedName>
    <definedName name="生产期8" localSheetId="6">#REF!</definedName>
    <definedName name="生产期8" localSheetId="8">#REF!</definedName>
    <definedName name="生产期8" localSheetId="15">#REF!</definedName>
    <definedName name="生产期8" localSheetId="16">#REF!</definedName>
    <definedName name="生产期8" localSheetId="17">#REF!</definedName>
    <definedName name="生产期8" localSheetId="0">#REF!</definedName>
    <definedName name="生产期8" localSheetId="18">#REF!</definedName>
    <definedName name="生产期8" localSheetId="14">#REF!</definedName>
    <definedName name="生产期8" localSheetId="1">#REF!</definedName>
    <definedName name="生产期8" localSheetId="10">#REF!</definedName>
    <definedName name="生产期8">#REF!</definedName>
    <definedName name="生产期9" localSheetId="6">#REF!</definedName>
    <definedName name="生产期9" localSheetId="8">#REF!</definedName>
    <definedName name="生产期9" localSheetId="15">#REF!</definedName>
    <definedName name="生产期9" localSheetId="16">#REF!</definedName>
    <definedName name="生产期9" localSheetId="17">#REF!</definedName>
    <definedName name="生产期9" localSheetId="0">#REF!</definedName>
    <definedName name="生产期9" localSheetId="18">#REF!</definedName>
    <definedName name="生产期9" localSheetId="14">#REF!</definedName>
    <definedName name="生产期9" localSheetId="1">#REF!</definedName>
    <definedName name="生产期9" localSheetId="10">#REF!</definedName>
    <definedName name="生产期9">#REF!</definedName>
    <definedName name="是" localSheetId="6">#REF!</definedName>
    <definedName name="是" localSheetId="8">#REF!</definedName>
    <definedName name="是" localSheetId="15">#REF!</definedName>
    <definedName name="是" localSheetId="16">#REF!</definedName>
    <definedName name="是" localSheetId="17">#REF!</definedName>
    <definedName name="是" localSheetId="0">#REF!</definedName>
    <definedName name="是" localSheetId="18">#REF!</definedName>
    <definedName name="是" localSheetId="14">#REF!</definedName>
    <definedName name="是" localSheetId="1">#REF!</definedName>
    <definedName name="是" localSheetId="10">#REF!</definedName>
    <definedName name="是">#REF!</definedName>
    <definedName name="脱钩" localSheetId="6">#REF!</definedName>
    <definedName name="脱钩" localSheetId="8">#REF!</definedName>
    <definedName name="脱钩" localSheetId="15">#REF!</definedName>
    <definedName name="脱钩" localSheetId="16">#REF!</definedName>
    <definedName name="脱钩" localSheetId="17">#REF!</definedName>
    <definedName name="脱钩" localSheetId="0">#REF!</definedName>
    <definedName name="脱钩" localSheetId="18">#REF!</definedName>
    <definedName name="脱钩" localSheetId="14">#REF!</definedName>
    <definedName name="脱钩" localSheetId="1">#REF!</definedName>
    <definedName name="脱钩" localSheetId="10">#REF!</definedName>
    <definedName name="脱钩">#REF!</definedName>
    <definedName name="位次d" localSheetId="6">[13]四月份月报!#REF!</definedName>
    <definedName name="位次d" localSheetId="8">[14]四月份月报!#REF!</definedName>
    <definedName name="位次d" localSheetId="15">[13]四月份月报!#REF!</definedName>
    <definedName name="位次d" localSheetId="16">[13]四月份月报!#REF!</definedName>
    <definedName name="位次d" localSheetId="17">[13]四月份月报!#REF!</definedName>
    <definedName name="位次d" localSheetId="0">[13]四月份月报!#REF!</definedName>
    <definedName name="位次d" localSheetId="18">[13]四月份月报!#REF!</definedName>
    <definedName name="位次d" localSheetId="14">[13]四月份月报!#REF!</definedName>
    <definedName name="位次d" localSheetId="1">[13]四月份月报!#REF!</definedName>
    <definedName name="位次d" localSheetId="10">[13]四月份月报!#REF!</definedName>
    <definedName name="位次d">[13]四月份月报!#REF!</definedName>
    <definedName name="先征后返徐2" localSheetId="6">#REF!</definedName>
    <definedName name="先征后返徐2" localSheetId="8">#REF!</definedName>
    <definedName name="先征后返徐2" localSheetId="15">#REF!</definedName>
    <definedName name="先征后返徐2" localSheetId="16">#REF!</definedName>
    <definedName name="先征后返徐2" localSheetId="17">#REF!</definedName>
    <definedName name="先征后返徐2" localSheetId="0">#REF!</definedName>
    <definedName name="先征后返徐2" localSheetId="18">#REF!</definedName>
    <definedName name="先征后返徐2" localSheetId="14">#REF!</definedName>
    <definedName name="先征后返徐2" localSheetId="1">#REF!</definedName>
    <definedName name="先征后返徐2" localSheetId="10">#REF!</definedName>
    <definedName name="先征后返徐2">#REF!</definedName>
    <definedName name="预备费分项目" localSheetId="6">#REF!</definedName>
    <definedName name="预备费分项目" localSheetId="8">#REF!</definedName>
    <definedName name="预备费分项目" localSheetId="15">#REF!</definedName>
    <definedName name="预备费分项目" localSheetId="16">#REF!</definedName>
    <definedName name="预备费分项目" localSheetId="17">#REF!</definedName>
    <definedName name="预备费分项目" localSheetId="0">#REF!</definedName>
    <definedName name="预备费分项目" localSheetId="18">#REF!</definedName>
    <definedName name="预备费分项目" localSheetId="14">#REF!</definedName>
    <definedName name="预备费分项目" localSheetId="1">#REF!</definedName>
    <definedName name="预备费分项目" localSheetId="10">#REF!</definedName>
    <definedName name="预备费分项目">#REF!</definedName>
    <definedName name="综合" localSheetId="6">#REF!</definedName>
    <definedName name="综合" localSheetId="8">#REF!</definedName>
    <definedName name="综合" localSheetId="15">#REF!</definedName>
    <definedName name="综合" localSheetId="16">#REF!</definedName>
    <definedName name="综合" localSheetId="17">#REF!</definedName>
    <definedName name="综合" localSheetId="0">#REF!</definedName>
    <definedName name="综合" localSheetId="18">#REF!</definedName>
    <definedName name="综合" localSheetId="14">#REF!</definedName>
    <definedName name="综合" localSheetId="1">#REF!</definedName>
    <definedName name="综合" localSheetId="10">#REF!</definedName>
    <definedName name="综合">#REF!</definedName>
    <definedName name="综核" localSheetId="6">#REF!</definedName>
    <definedName name="综核" localSheetId="8">#REF!</definedName>
    <definedName name="综核" localSheetId="15">#REF!</definedName>
    <definedName name="综核" localSheetId="16">#REF!</definedName>
    <definedName name="综核" localSheetId="17">#REF!</definedName>
    <definedName name="综核" localSheetId="0">#REF!</definedName>
    <definedName name="综核" localSheetId="18">#REF!</definedName>
    <definedName name="综核" localSheetId="14">#REF!</definedName>
    <definedName name="综核" localSheetId="1">#REF!</definedName>
    <definedName name="综核" localSheetId="10">#REF!</definedName>
    <definedName name="综核">#REF!</definedName>
    <definedName name="전" localSheetId="6">#REF!</definedName>
    <definedName name="전" localSheetId="8">#REF!</definedName>
    <definedName name="전" localSheetId="15">#REF!</definedName>
    <definedName name="전" localSheetId="16">#REF!</definedName>
    <definedName name="전" localSheetId="17">#REF!</definedName>
    <definedName name="전" localSheetId="0">#REF!</definedName>
    <definedName name="전" localSheetId="18">#REF!</definedName>
    <definedName name="전" localSheetId="14">#REF!</definedName>
    <definedName name="전" localSheetId="1">#REF!</definedName>
    <definedName name="전" localSheetId="10">#REF!</definedName>
    <definedName name="전">#REF!</definedName>
    <definedName name="주택사업본부" localSheetId="6">#REF!</definedName>
    <definedName name="주택사업본부" localSheetId="8">#REF!</definedName>
    <definedName name="주택사업본부" localSheetId="15">#REF!</definedName>
    <definedName name="주택사업본부" localSheetId="16">#REF!</definedName>
    <definedName name="주택사업본부" localSheetId="17">#REF!</definedName>
    <definedName name="주택사업본부" localSheetId="0">#REF!</definedName>
    <definedName name="주택사업본부" localSheetId="18">#REF!</definedName>
    <definedName name="주택사업본부" localSheetId="14">#REF!</definedName>
    <definedName name="주택사업본부" localSheetId="1">#REF!</definedName>
    <definedName name="주택사업본부" localSheetId="10">#REF!</definedName>
    <definedName name="주택사업본부">#REF!</definedName>
    <definedName name="철구사업본부" localSheetId="6">#REF!</definedName>
    <definedName name="철구사업본부" localSheetId="8">#REF!</definedName>
    <definedName name="철구사업본부" localSheetId="15">#REF!</definedName>
    <definedName name="철구사업본부" localSheetId="16">#REF!</definedName>
    <definedName name="철구사업본부" localSheetId="17">#REF!</definedName>
    <definedName name="철구사업본부" localSheetId="0">#REF!</definedName>
    <definedName name="철구사업본부" localSheetId="18">#REF!</definedName>
    <definedName name="철구사업본부" localSheetId="14">#REF!</definedName>
    <definedName name="철구사업본부" localSheetId="1">#REF!</definedName>
    <definedName name="철구사업본부" localSheetId="10">#REF!</definedName>
    <definedName name="철구사업본부">#REF!</definedName>
    <definedName name="a" localSheetId="2">#REF!</definedName>
    <definedName name="aaaa" localSheetId="2">#REF!</definedName>
    <definedName name="bbb" localSheetId="2">#REF!</definedName>
    <definedName name="ccc" localSheetId="2">#REF!</definedName>
    <definedName name="database2" localSheetId="2">#REF!</definedName>
    <definedName name="database3" localSheetId="2">#REF!</definedName>
    <definedName name="fg" localSheetId="2">#REF!</definedName>
    <definedName name="hhhh" localSheetId="2">#REF!</definedName>
    <definedName name="kkkk" localSheetId="2">#REF!</definedName>
    <definedName name="Print_Area_MI" localSheetId="2">#REF!</definedName>
    <definedName name="_xlnm.Print_Titles" localSheetId="2" hidden="1">#REF!</definedName>
    <definedName name="zhe" localSheetId="2">#REF!</definedName>
    <definedName name="啊" localSheetId="2">#REF!</definedName>
    <definedName name="大调动" localSheetId="2">#REF!</definedName>
    <definedName name="鹅eee" localSheetId="2">#REF!</definedName>
    <definedName name="饿" localSheetId="2">#REF!</definedName>
    <definedName name="汇率" localSheetId="2">#REF!</definedName>
    <definedName name="胶" localSheetId="2">#REF!</definedName>
    <definedName name="结构" localSheetId="2">#REF!</definedName>
    <definedName name="经7" localSheetId="2">#REF!</definedName>
    <definedName name="经二7" localSheetId="2">#REF!</definedName>
    <definedName name="经二8" localSheetId="2">#REF!</definedName>
    <definedName name="经一7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是" localSheetId="2">#REF!</definedName>
    <definedName name="脱钩" localSheetId="2">#REF!</definedName>
    <definedName name="先征后返徐2" localSheetId="2">#REF!</definedName>
    <definedName name="预备费分项目" localSheetId="2">#REF!</definedName>
    <definedName name="综合" localSheetId="2">#REF!</definedName>
    <definedName name="综核" localSheetId="2">#REF!</definedName>
    <definedName name="전" localSheetId="2">#REF!</definedName>
    <definedName name="주택사업본부" localSheetId="2">#REF!</definedName>
    <definedName name="철구사업본부" localSheetId="2">#REF!</definedName>
    <definedName name="_xlnm.Print_Area" localSheetId="2">#REF!</definedName>
    <definedName name="a" localSheetId="3">#REF!</definedName>
    <definedName name="aaaa" localSheetId="3">#REF!</definedName>
    <definedName name="bbb" localSheetId="3">#REF!</definedName>
    <definedName name="ccc" localSheetId="3">#REF!</definedName>
    <definedName name="database2" localSheetId="3">#REF!</definedName>
    <definedName name="database3" localSheetId="3">#REF!</definedName>
    <definedName name="fg" localSheetId="3">#REF!</definedName>
    <definedName name="hhhh" localSheetId="3">#REF!</definedName>
    <definedName name="kkkk" localSheetId="3">#REF!</definedName>
    <definedName name="Print_Area_MI" localSheetId="3">#REF!</definedName>
    <definedName name="_xlnm.Print_Titles" localSheetId="3" hidden="1">#REF!</definedName>
    <definedName name="zhe" localSheetId="3">#REF!</definedName>
    <definedName name="啊" localSheetId="3">#REF!</definedName>
    <definedName name="大调动" localSheetId="3">#REF!</definedName>
    <definedName name="鹅eee" localSheetId="3">#REF!</definedName>
    <definedName name="饿" localSheetId="3">#REF!</definedName>
    <definedName name="汇率" localSheetId="3">#REF!</definedName>
    <definedName name="胶" localSheetId="3">#REF!</definedName>
    <definedName name="结构" localSheetId="3">#REF!</definedName>
    <definedName name="经7" localSheetId="3">#REF!</definedName>
    <definedName name="经二7" localSheetId="3">#REF!</definedName>
    <definedName name="经二8" localSheetId="3">#REF!</definedName>
    <definedName name="经一7" localSheetId="3">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是" localSheetId="3">#REF!</definedName>
    <definedName name="脱钩" localSheetId="3">#REF!</definedName>
    <definedName name="先征后返徐2" localSheetId="3">#REF!</definedName>
    <definedName name="预备费分项目" localSheetId="3">#REF!</definedName>
    <definedName name="综合" localSheetId="3">#REF!</definedName>
    <definedName name="综核" localSheetId="3">#REF!</definedName>
    <definedName name="전" localSheetId="3">#REF!</definedName>
    <definedName name="주택사업본부" localSheetId="3">#REF!</definedName>
    <definedName name="철구사업본부" localSheetId="3">#REF!</definedName>
    <definedName name="_xlnm.Print_Area" localSheetId="3">#REF!</definedName>
    <definedName name="_xlnm.Print_Area" localSheetId="19">'15区级收入'!$A$1:$E$30</definedName>
    <definedName name="_xlnm.Print_Area" localSheetId="20">'16区级支出'!$A$1:$E$25</definedName>
    <definedName name="a" localSheetId="23">#REF!</definedName>
    <definedName name="aaaa" localSheetId="23">#REF!</definedName>
    <definedName name="bbb" localSheetId="23">#REF!</definedName>
    <definedName name="ccc" localSheetId="23">#REF!</definedName>
    <definedName name="database2" localSheetId="23">#REF!</definedName>
    <definedName name="database3" localSheetId="23">#REF!</definedName>
    <definedName name="fg" localSheetId="23">#REF!</definedName>
    <definedName name="hhhh" localSheetId="23">#REF!</definedName>
    <definedName name="kkkk" localSheetId="23">#REF!</definedName>
    <definedName name="_xlnm.Print_Area" localSheetId="23">#REF!</definedName>
    <definedName name="Print_Area_MI" localSheetId="23">#REF!</definedName>
    <definedName name="_xlnm.Print_Titles" localSheetId="23" hidden="1">#REF!</definedName>
    <definedName name="zhe" localSheetId="23">#REF!</definedName>
    <definedName name="啊" localSheetId="23">#REF!</definedName>
    <definedName name="大调动" localSheetId="23">#REF!</definedName>
    <definedName name="鹅eee" localSheetId="23">#REF!</definedName>
    <definedName name="饿" localSheetId="23">#REF!</definedName>
    <definedName name="汇率" localSheetId="23">#REF!</definedName>
    <definedName name="胶" localSheetId="23">#REF!</definedName>
    <definedName name="结构" localSheetId="23">#REF!</definedName>
    <definedName name="经7" localSheetId="23">#REF!</definedName>
    <definedName name="经二7" localSheetId="23">#REF!</definedName>
    <definedName name="经二8" localSheetId="23">#REF!</definedName>
    <definedName name="经一7" localSheetId="23">#REF!</definedName>
    <definedName name="生产列1" localSheetId="23">#REF!</definedName>
    <definedName name="生产列11" localSheetId="23">#REF!</definedName>
    <definedName name="生产列15" localSheetId="23">#REF!</definedName>
    <definedName name="生产列16" localSheetId="23">#REF!</definedName>
    <definedName name="生产列17" localSheetId="23">#REF!</definedName>
    <definedName name="生产列19" localSheetId="23">#REF!</definedName>
    <definedName name="生产列2" localSheetId="23">#REF!</definedName>
    <definedName name="生产列20" localSheetId="23">#REF!</definedName>
    <definedName name="生产列3" localSheetId="23">#REF!</definedName>
    <definedName name="生产列4" localSheetId="23">#REF!</definedName>
    <definedName name="生产列5" localSheetId="23">#REF!</definedName>
    <definedName name="生产列6" localSheetId="23">#REF!</definedName>
    <definedName name="生产列7" localSheetId="23">#REF!</definedName>
    <definedName name="生产列8" localSheetId="23">#REF!</definedName>
    <definedName name="生产列9" localSheetId="23">#REF!</definedName>
    <definedName name="生产期" localSheetId="23">#REF!</definedName>
    <definedName name="生产期1" localSheetId="23">#REF!</definedName>
    <definedName name="生产期11" localSheetId="23">#REF!</definedName>
    <definedName name="生产期15" localSheetId="23">#REF!</definedName>
    <definedName name="生产期16" localSheetId="23">#REF!</definedName>
    <definedName name="生产期17" localSheetId="23">#REF!</definedName>
    <definedName name="生产期19" localSheetId="23">#REF!</definedName>
    <definedName name="生产期2" localSheetId="23">#REF!</definedName>
    <definedName name="生产期20" localSheetId="23">#REF!</definedName>
    <definedName name="生产期3" localSheetId="23">#REF!</definedName>
    <definedName name="生产期4" localSheetId="23">#REF!</definedName>
    <definedName name="生产期5" localSheetId="23">#REF!</definedName>
    <definedName name="生产期6" localSheetId="23">#REF!</definedName>
    <definedName name="生产期7" localSheetId="23">#REF!</definedName>
    <definedName name="生产期8" localSheetId="23">#REF!</definedName>
    <definedName name="生产期9" localSheetId="23">#REF!</definedName>
    <definedName name="是" localSheetId="23">#REF!</definedName>
    <definedName name="脱钩" localSheetId="23">#REF!</definedName>
    <definedName name="先征后返徐2" localSheetId="23">#REF!</definedName>
    <definedName name="预备费分项目" localSheetId="23">#REF!</definedName>
    <definedName name="综合" localSheetId="23">#REF!</definedName>
    <definedName name="综核" localSheetId="23">#REF!</definedName>
    <definedName name="전" localSheetId="23">#REF!</definedName>
    <definedName name="주택사업본부" localSheetId="23">#REF!</definedName>
    <definedName name="철구사업본부" localSheetId="23">#REF!</definedName>
    <definedName name="地区名称" localSheetId="23">[7]封面!$B$2:$B$6</definedName>
    <definedName name="全额差额比例" localSheetId="23">'[11]C01-1'!#REF!</definedName>
    <definedName name="位次d" localSheetId="23">[13]四月份月报!#REF!</definedName>
    <definedName name="a" localSheetId="4">#REF!</definedName>
    <definedName name="aaaa" localSheetId="4">#REF!</definedName>
    <definedName name="bbb" localSheetId="4">#REF!</definedName>
    <definedName name="ccc" localSheetId="4">#REF!</definedName>
    <definedName name="database2" localSheetId="4">#REF!</definedName>
    <definedName name="database3" localSheetId="4">#REF!</definedName>
    <definedName name="fg" localSheetId="4">#REF!</definedName>
    <definedName name="hhhh" localSheetId="4">#REF!</definedName>
    <definedName name="kkkk" localSheetId="4">#REF!</definedName>
    <definedName name="Print_Area_MI" localSheetId="4">#REF!</definedName>
    <definedName name="_xlnm.Print_Titles" localSheetId="4" hidden="1">#REF!</definedName>
    <definedName name="zhe" localSheetId="4">#REF!</definedName>
    <definedName name="啊" localSheetId="4">#REF!</definedName>
    <definedName name="大调动" localSheetId="4">#REF!</definedName>
    <definedName name="鹅eee" localSheetId="4">#REF!</definedName>
    <definedName name="饿" localSheetId="4">#REF!</definedName>
    <definedName name="汇率" localSheetId="4">#REF!</definedName>
    <definedName name="胶" localSheetId="4">#REF!</definedName>
    <definedName name="结构" localSheetId="4">#REF!</definedName>
    <definedName name="经7" localSheetId="4">#REF!</definedName>
    <definedName name="经二7" localSheetId="4">#REF!</definedName>
    <definedName name="经二8" localSheetId="4">#REF!</definedName>
    <definedName name="经一7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是" localSheetId="4">#REF!</definedName>
    <definedName name="脱钩" localSheetId="4">#REF!</definedName>
    <definedName name="先征后返徐2" localSheetId="4">#REF!</definedName>
    <definedName name="预备费分项目" localSheetId="4">#REF!</definedName>
    <definedName name="综合" localSheetId="4">#REF!</definedName>
    <definedName name="综核" localSheetId="4">#REF!</definedName>
    <definedName name="전" localSheetId="4">#REF!</definedName>
    <definedName name="주택사업본부" localSheetId="4">#REF!</definedName>
    <definedName name="철구사업본부" localSheetId="4">#REF!</definedName>
    <definedName name="_xlnm.Print_Area" localSheetId="4">#REF!</definedName>
    <definedName name="a" localSheetId="7">#REF!</definedName>
    <definedName name="aaaa" localSheetId="7">#REF!</definedName>
    <definedName name="bbb" localSheetId="7">#REF!</definedName>
    <definedName name="ccc" localSheetId="7">#REF!</definedName>
    <definedName name="database2" localSheetId="7">#REF!</definedName>
    <definedName name="database3" localSheetId="7">#REF!</definedName>
    <definedName name="fg" localSheetId="7">#REF!</definedName>
    <definedName name="hhhh" localSheetId="7">#REF!</definedName>
    <definedName name="kkkk" localSheetId="7">#REF!</definedName>
    <definedName name="_xlnm.Print_Area" localSheetId="7">#REF!</definedName>
    <definedName name="Print_Area_MI" localSheetId="7">#REF!</definedName>
    <definedName name="_xlnm.Print_Titles" localSheetId="7" hidden="1">#REF!</definedName>
    <definedName name="zhe" localSheetId="7">#REF!</definedName>
    <definedName name="啊" localSheetId="7">#REF!</definedName>
    <definedName name="大调动" localSheetId="7">#REF!</definedName>
    <definedName name="地区名称" localSheetId="7">[8]封面!$B$2:$B$6</definedName>
    <definedName name="鹅eee" localSheetId="7">#REF!</definedName>
    <definedName name="饿" localSheetId="7">#REF!</definedName>
    <definedName name="汇率" localSheetId="7">#REF!</definedName>
    <definedName name="胶" localSheetId="7">#REF!</definedName>
    <definedName name="结构" localSheetId="7">#REF!</definedName>
    <definedName name="经7" localSheetId="7">#REF!</definedName>
    <definedName name="经二7" localSheetId="7">#REF!</definedName>
    <definedName name="经二8" localSheetId="7">#REF!</definedName>
    <definedName name="经一7" localSheetId="7">#REF!</definedName>
    <definedName name="全额差额比例" localSheetId="7">'[11]C01-1'!#REF!</definedName>
    <definedName name="生产列1" localSheetId="7">#REF!</definedName>
    <definedName name="生产列11" localSheetId="7">#REF!</definedName>
    <definedName name="生产列15" localSheetId="7">#REF!</definedName>
    <definedName name="生产列16" localSheetId="7">#REF!</definedName>
    <definedName name="生产列17" localSheetId="7">#REF!</definedName>
    <definedName name="生产列19" localSheetId="7">#REF!</definedName>
    <definedName name="生产列2" localSheetId="7">#REF!</definedName>
    <definedName name="生产列20" localSheetId="7">#REF!</definedName>
    <definedName name="生产列3" localSheetId="7">#REF!</definedName>
    <definedName name="生产列4" localSheetId="7">#REF!</definedName>
    <definedName name="生产列5" localSheetId="7">#REF!</definedName>
    <definedName name="生产列6" localSheetId="7">#REF!</definedName>
    <definedName name="生产列7" localSheetId="7">#REF!</definedName>
    <definedName name="生产列8" localSheetId="7">#REF!</definedName>
    <definedName name="生产列9" localSheetId="7">#REF!</definedName>
    <definedName name="生产期" localSheetId="7">#REF!</definedName>
    <definedName name="生产期1" localSheetId="7">#REF!</definedName>
    <definedName name="生产期11" localSheetId="7">#REF!</definedName>
    <definedName name="生产期15" localSheetId="7">#REF!</definedName>
    <definedName name="生产期16" localSheetId="7">#REF!</definedName>
    <definedName name="生产期17" localSheetId="7">#REF!</definedName>
    <definedName name="生产期19" localSheetId="7">#REF!</definedName>
    <definedName name="生产期2" localSheetId="7">#REF!</definedName>
    <definedName name="生产期20" localSheetId="7">#REF!</definedName>
    <definedName name="生产期3" localSheetId="7">#REF!</definedName>
    <definedName name="生产期4" localSheetId="7">#REF!</definedName>
    <definedName name="生产期5" localSheetId="7">#REF!</definedName>
    <definedName name="生产期6" localSheetId="7">#REF!</definedName>
    <definedName name="生产期7" localSheetId="7">#REF!</definedName>
    <definedName name="生产期8" localSheetId="7">#REF!</definedName>
    <definedName name="生产期9" localSheetId="7">#REF!</definedName>
    <definedName name="是" localSheetId="7">#REF!</definedName>
    <definedName name="脱钩" localSheetId="7">#REF!</definedName>
    <definedName name="位次d" localSheetId="7">[13]四月份月报!#REF!</definedName>
    <definedName name="先征后返徐2" localSheetId="7">#REF!</definedName>
    <definedName name="预备费分项目" localSheetId="7">#REF!</definedName>
    <definedName name="综合" localSheetId="7">#REF!</definedName>
    <definedName name="综核" localSheetId="7">#REF!</definedName>
    <definedName name="전" localSheetId="7">#REF!</definedName>
    <definedName name="주택사업본부" localSheetId="7">#REF!</definedName>
    <definedName name="철구사업본부" localSheetId="7">#REF!</definedName>
    <definedName name="_xlnm._FilterDatabase" localSheetId="9" hidden="1">'8区本级经济明细'!$A$4:$XDI$68</definedName>
    <definedName name="a" localSheetId="9">#REF!</definedName>
    <definedName name="aaaa" localSheetId="9">#REF!</definedName>
    <definedName name="bbb" localSheetId="9">#REF!</definedName>
    <definedName name="ccc" localSheetId="9">#REF!</definedName>
    <definedName name="database2" localSheetId="9">#REF!</definedName>
    <definedName name="database3" localSheetId="9">#REF!</definedName>
    <definedName name="fg" localSheetId="9">#REF!</definedName>
    <definedName name="gxxe2003" localSheetId="9">'[2]P1012001'!$A$6:$E$117</definedName>
    <definedName name="gxxe20032" localSheetId="9">'[4]P1012001'!$A$6:$E$117</definedName>
    <definedName name="hhhh" localSheetId="9">#REF!</definedName>
    <definedName name="kkkk" localSheetId="9">#REF!</definedName>
    <definedName name="_xlnm.Print_Area" localSheetId="9">'8区本级经济明细'!$A$1:$E$68</definedName>
    <definedName name="Print_Area_MI" localSheetId="9">#REF!</definedName>
    <definedName name="_xlnm.Print_Titles" localSheetId="9" hidden="1">#REF!</definedName>
    <definedName name="zhe" localSheetId="9">#REF!</definedName>
    <definedName name="啊" localSheetId="9">#REF!</definedName>
    <definedName name="大多数" localSheetId="9">[5]XL4Poppy!$A$15</definedName>
    <definedName name="大调动" localSheetId="9">#REF!</definedName>
    <definedName name="地区名称" localSheetId="9">[9]封面!$B$2:$B$6</definedName>
    <definedName name="鹅eee" localSheetId="9">#REF!</definedName>
    <definedName name="饿" localSheetId="9">#REF!</definedName>
    <definedName name="汇率" localSheetId="9">#REF!</definedName>
    <definedName name="胶" localSheetId="9">#REF!</definedName>
    <definedName name="结构" localSheetId="9">#REF!</definedName>
    <definedName name="经7" localSheetId="9">#REF!</definedName>
    <definedName name="经二7" localSheetId="9">#REF!</definedName>
    <definedName name="经二8" localSheetId="9">#REF!</definedName>
    <definedName name="经一7" localSheetId="9">#REF!</definedName>
    <definedName name="全额差额比例" localSheetId="9">'[12]C01-1'!#REF!</definedName>
    <definedName name="生产列1" localSheetId="9">#REF!</definedName>
    <definedName name="生产列11" localSheetId="9">#REF!</definedName>
    <definedName name="生产列15" localSheetId="9">#REF!</definedName>
    <definedName name="生产列16" localSheetId="9">#REF!</definedName>
    <definedName name="生产列17" localSheetId="9">#REF!</definedName>
    <definedName name="生产列19" localSheetId="9">#REF!</definedName>
    <definedName name="生产列2" localSheetId="9">#REF!</definedName>
    <definedName name="生产列20" localSheetId="9">#REF!</definedName>
    <definedName name="生产列3" localSheetId="9">#REF!</definedName>
    <definedName name="生产列4" localSheetId="9">#REF!</definedName>
    <definedName name="生产列5" localSheetId="9">#REF!</definedName>
    <definedName name="生产列6" localSheetId="9">#REF!</definedName>
    <definedName name="生产列7" localSheetId="9">#REF!</definedName>
    <definedName name="生产列8" localSheetId="9">#REF!</definedName>
    <definedName name="生产列9" localSheetId="9">#REF!</definedName>
    <definedName name="生产期" localSheetId="9">#REF!</definedName>
    <definedName name="生产期1" localSheetId="9">#REF!</definedName>
    <definedName name="生产期11" localSheetId="9">#REF!</definedName>
    <definedName name="生产期15" localSheetId="9">#REF!</definedName>
    <definedName name="生产期16" localSheetId="9">#REF!</definedName>
    <definedName name="生产期17" localSheetId="9">#REF!</definedName>
    <definedName name="生产期19" localSheetId="9">#REF!</definedName>
    <definedName name="生产期2" localSheetId="9">#REF!</definedName>
    <definedName name="生产期20" localSheetId="9">#REF!</definedName>
    <definedName name="生产期3" localSheetId="9">#REF!</definedName>
    <definedName name="生产期4" localSheetId="9">#REF!</definedName>
    <definedName name="生产期5" localSheetId="9">#REF!</definedName>
    <definedName name="生产期6" localSheetId="9">#REF!</definedName>
    <definedName name="生产期7" localSheetId="9">#REF!</definedName>
    <definedName name="生产期8" localSheetId="9">#REF!</definedName>
    <definedName name="生产期9" localSheetId="9">#REF!</definedName>
    <definedName name="是" localSheetId="9">#REF!</definedName>
    <definedName name="脱钩" localSheetId="9">#REF!</definedName>
    <definedName name="位次d" localSheetId="9">[14]四月份月报!#REF!</definedName>
    <definedName name="先征后返徐2" localSheetId="9">#REF!</definedName>
    <definedName name="预备费分项目" localSheetId="9">#REF!</definedName>
    <definedName name="综合" localSheetId="9">#REF!</definedName>
    <definedName name="综核" localSheetId="9">#REF!</definedName>
    <definedName name="전" localSheetId="9">#REF!</definedName>
    <definedName name="주택사업본부" localSheetId="9">#REF!</definedName>
    <definedName name="철구사업본부" localSheetId="9">#REF!</definedName>
    <definedName name="_xlnm.Print_Area" localSheetId="13">'11区本级支出'!$A$1:$C$19</definedName>
    <definedName name="_xlnm.Print_Area" localSheetId="21">'17区本级支出'!$A$1:$E$25</definedName>
    <definedName name="_xlnm.Print_Area" localSheetId="22">'18转移支付表'!$A$1:$E$23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G3" authorId="0">
      <text>
        <r>
          <rPr>
            <sz val="9"/>
            <rFont val="宋体"/>
            <charset val="134"/>
          </rPr>
          <t>dell:
本年执行数除以上年决算数</t>
        </r>
      </text>
    </comment>
    <comment ref="I3" authorId="0">
      <text>
        <r>
          <rPr>
            <sz val="9"/>
            <rFont val="宋体"/>
            <charset val="134"/>
          </rPr>
          <t>dell:
本年预算安排数与上年预算执行数比较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G3" authorId="0">
      <text>
        <r>
          <rPr>
            <sz val="9"/>
            <rFont val="宋体"/>
            <charset val="134"/>
          </rPr>
          <t>dell:
本年执行数除以上年决算数</t>
        </r>
      </text>
    </comment>
    <comment ref="I3" authorId="0">
      <text>
        <r>
          <rPr>
            <sz val="9"/>
            <rFont val="宋体"/>
            <charset val="134"/>
          </rPr>
          <t>dell:
本年预算安排数与上年预算执行数比较</t>
        </r>
      </text>
    </comment>
  </commentList>
</comments>
</file>

<file path=xl/sharedStrings.xml><?xml version="1.0" encoding="utf-8"?>
<sst xmlns="http://schemas.openxmlformats.org/spreadsheetml/2006/main" count="3321" uniqueCount="1357">
  <si>
    <t xml:space="preserve"> </t>
  </si>
  <si>
    <t>东丽区2020年预算执行情况              和2021年预算</t>
  </si>
  <si>
    <t>东丽区财政局编制</t>
  </si>
  <si>
    <t>一般公共预算</t>
  </si>
  <si>
    <t>2020年一般公共收入预算执行情况和2021年收入预算表</t>
  </si>
  <si>
    <t>表一</t>
  </si>
  <si>
    <t>单位：万元</t>
  </si>
  <si>
    <t>项             目</t>
  </si>
  <si>
    <t>2020年执行</t>
  </si>
  <si>
    <t>2021年预算</t>
  </si>
  <si>
    <t>比上年执       行增减%</t>
  </si>
  <si>
    <t xml:space="preserve"> 一 般预算公共收入合计</t>
  </si>
  <si>
    <t xml:space="preserve">   一、税收收入</t>
  </si>
  <si>
    <t xml:space="preserve">      增值税</t>
  </si>
  <si>
    <r>
      <rPr>
        <sz val="11"/>
        <color theme="1"/>
        <rFont val="宋体"/>
        <charset val="134"/>
      </rPr>
      <t xml:space="preserve">      企业所得税（</t>
    </r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0%）</t>
    </r>
  </si>
  <si>
    <r>
      <rPr>
        <sz val="11"/>
        <color theme="1"/>
        <rFont val="宋体"/>
        <charset val="134"/>
      </rPr>
      <t xml:space="preserve">      个人所得税（</t>
    </r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0%）</t>
    </r>
  </si>
  <si>
    <t xml:space="preserve">      资源税</t>
  </si>
  <si>
    <t xml:space="preserve">      城市维护建设税</t>
  </si>
  <si>
    <t xml:space="preserve">      房产税</t>
  </si>
  <si>
    <t xml:space="preserve">      印花税</t>
  </si>
  <si>
    <t xml:space="preserve">      城镇土地使用税</t>
  </si>
  <si>
    <t xml:space="preserve">      土地增值税</t>
  </si>
  <si>
    <t xml:space="preserve">      车船税</t>
  </si>
  <si>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    </t>
    </r>
    <r>
      <rPr>
        <sz val="11"/>
        <color theme="1"/>
        <rFont val="宋体"/>
        <charset val="134"/>
      </rPr>
      <t>耕地占用税</t>
    </r>
  </si>
  <si>
    <t xml:space="preserve">      契税</t>
  </si>
  <si>
    <t xml:space="preserve">      环境保护税</t>
  </si>
  <si>
    <t xml:space="preserve">      其他税收收入</t>
  </si>
  <si>
    <t xml:space="preserve">   二、非税收入</t>
  </si>
  <si>
    <t xml:space="preserve">      专项收入</t>
  </si>
  <si>
    <t xml:space="preserve">      行政事业性收费收入</t>
  </si>
  <si>
    <t xml:space="preserve">      罚没收入</t>
  </si>
  <si>
    <t xml:space="preserve">      国有资源有偿使用收入</t>
  </si>
  <si>
    <t xml:space="preserve">      其他收入</t>
  </si>
  <si>
    <t>2020年一般公共支出预算执行情况和2021年支出预算表</t>
  </si>
  <si>
    <t>表二</t>
  </si>
  <si>
    <t>项　　　　目</t>
  </si>
  <si>
    <t>2019年决算数</t>
  </si>
  <si>
    <t>2020年预算安排数</t>
  </si>
  <si>
    <t>2020年调整预算数</t>
  </si>
  <si>
    <r>
      <rPr>
        <sz val="11"/>
        <rFont val="宋体"/>
        <charset val="134"/>
      </rPr>
      <t>2020</t>
    </r>
    <r>
      <rPr>
        <sz val="11"/>
        <color theme="1"/>
        <rFont val="宋体"/>
        <charset val="134"/>
      </rPr>
      <t>年预算执行数</t>
    </r>
  </si>
  <si>
    <t>2020年预算完成率%</t>
  </si>
  <si>
    <r>
      <rPr>
        <sz val="11"/>
        <rFont val="宋体"/>
        <charset val="134"/>
      </rPr>
      <t>2020</t>
    </r>
    <r>
      <rPr>
        <sz val="11"/>
        <color theme="1"/>
        <rFont val="宋体"/>
        <charset val="134"/>
      </rPr>
      <t>年同比增减</t>
    </r>
    <r>
      <rPr>
        <sz val="11"/>
        <rFont val="Times New Roman"/>
        <charset val="134"/>
      </rPr>
      <t>%</t>
    </r>
  </si>
  <si>
    <t>2021年预算安排数</t>
  </si>
  <si>
    <t>2021年同比增减%</t>
  </si>
  <si>
    <t>一般预算支出合计</t>
  </si>
  <si>
    <t xml:space="preserve">  201 一般公共服务支出</t>
  </si>
  <si>
    <t xml:space="preserve">  203 国防支出</t>
  </si>
  <si>
    <t xml:space="preserve">  204 公共安全支出</t>
  </si>
  <si>
    <t xml:space="preserve">  205 教育支出</t>
  </si>
  <si>
    <t xml:space="preserve">  206 科学技术支出</t>
  </si>
  <si>
    <t xml:space="preserve">  207 文化旅游体育与传媒支出</t>
  </si>
  <si>
    <t xml:space="preserve">  208 社会保障和就业支出</t>
  </si>
  <si>
    <t xml:space="preserve">  210 卫生健康支出</t>
  </si>
  <si>
    <t xml:space="preserve">  211 节能环保支出</t>
  </si>
  <si>
    <t xml:space="preserve">  212 城乡社区支出</t>
  </si>
  <si>
    <t xml:space="preserve">  213 农林水支出</t>
  </si>
  <si>
    <t xml:space="preserve">  214 交通运输支出</t>
  </si>
  <si>
    <t xml:space="preserve">  215 资源勘探工业信息等支出</t>
  </si>
  <si>
    <t xml:space="preserve">  216 商业服务业等支出</t>
  </si>
  <si>
    <t xml:space="preserve">  217 金融支出</t>
  </si>
  <si>
    <t xml:space="preserve">  220 自然资源海洋气象等支出</t>
  </si>
  <si>
    <t xml:space="preserve">  221 住房保障支出</t>
  </si>
  <si>
    <t xml:space="preserve">  222 粮油物资储备支出</t>
  </si>
  <si>
    <t xml:space="preserve">  224 灾害防治及应急管理支出</t>
  </si>
  <si>
    <t xml:space="preserve">  229 其他支出</t>
  </si>
  <si>
    <t xml:space="preserve">  232 债务付息支出</t>
  </si>
  <si>
    <t xml:space="preserve">  233 债务发行费用支出</t>
  </si>
  <si>
    <t>2020年区本级一般公共支出预算执行情况和2021年支出预算表</t>
  </si>
  <si>
    <t>表三</t>
  </si>
  <si>
    <t>区本级一般公共预算基本支出预算表（经济分类）</t>
  </si>
  <si>
    <t>表四</t>
  </si>
  <si>
    <t>科目编码</t>
  </si>
  <si>
    <t>上年决算数</t>
  </si>
  <si>
    <t>预算数</t>
  </si>
  <si>
    <t>基本支出合计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</si>
  <si>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</si>
  <si>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</si>
  <si>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</si>
  <si>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</si>
  <si>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</si>
  <si>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</si>
  <si>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</si>
  <si>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</si>
  <si>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</si>
  <si>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</si>
  <si>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</si>
  <si>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</si>
  <si>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</si>
  <si>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</si>
  <si>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</si>
  <si>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</si>
  <si>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</si>
  <si>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</si>
  <si>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</si>
  <si>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</si>
  <si>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</si>
  <si>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</si>
  <si>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</si>
  <si>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</si>
  <si>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</si>
  <si>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</si>
  <si>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</si>
  <si>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</si>
  <si>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</si>
  <si>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</si>
  <si>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</si>
  <si>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</si>
  <si>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</si>
  <si>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</si>
  <si>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</si>
  <si>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</si>
  <si>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</si>
  <si>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</si>
  <si>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</si>
  <si>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</si>
  <si>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</si>
  <si>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</si>
  <si>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</si>
  <si>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</si>
  <si>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</si>
  <si>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</si>
  <si>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</si>
  <si>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</si>
  <si>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</si>
  <si>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</si>
  <si>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</si>
  <si>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</si>
  <si>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</si>
  <si>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</si>
  <si>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</si>
  <si>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</si>
  <si>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</si>
  <si>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</si>
  <si>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2020年一般公共支出预算执行情况和2021年支出预算功能分类明细表</t>
  </si>
  <si>
    <t>表五</t>
  </si>
  <si>
    <t>项目</t>
  </si>
  <si>
    <t>上年决算（执行)数</t>
  </si>
  <si>
    <t>预算数为决算（执行）数%</t>
  </si>
  <si>
    <t>备注</t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</si>
  <si>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</si>
  <si>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</si>
  <si>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</si>
  <si>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</si>
  <si>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</si>
  <si>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</si>
  <si>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</si>
  <si>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</si>
  <si>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</si>
  <si>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</si>
  <si>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</si>
  <si>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</si>
  <si>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</si>
  <si>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</si>
  <si>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</si>
  <si>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</si>
  <si>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</si>
  <si>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</si>
  <si>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</si>
  <si>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</si>
  <si>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</si>
  <si>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</si>
  <si>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</si>
  <si>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</si>
  <si>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</si>
  <si>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</si>
  <si>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</si>
  <si>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</si>
  <si>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</si>
  <si>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</si>
  <si>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</si>
  <si>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</si>
  <si>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</si>
  <si>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</si>
  <si>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</si>
  <si>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</si>
  <si>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</si>
  <si>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</si>
  <si>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</si>
  <si>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</si>
  <si>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</si>
  <si>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</si>
  <si>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</si>
  <si>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</si>
  <si>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</si>
  <si>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</si>
  <si>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</si>
  <si>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</si>
  <si>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</si>
  <si>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发票管理及税务登记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</si>
  <si>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</si>
  <si>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</si>
  <si>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</si>
  <si>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</si>
  <si>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</si>
  <si>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</si>
  <si>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</si>
  <si>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</si>
  <si>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</si>
  <si>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</si>
  <si>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</si>
  <si>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</si>
  <si>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</si>
  <si>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</si>
  <si>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</si>
  <si>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</si>
  <si>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</si>
  <si>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</si>
  <si>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</si>
  <si>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</si>
  <si>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</si>
  <si>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</si>
  <si>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</si>
  <si>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</si>
  <si>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</si>
  <si>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</si>
  <si>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</si>
  <si>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</si>
  <si>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</si>
  <si>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</si>
  <si>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</si>
  <si>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</si>
  <si>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</si>
  <si>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</si>
  <si>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</si>
  <si>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</si>
  <si>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</si>
  <si>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</si>
  <si>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</si>
  <si>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</si>
  <si>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</si>
  <si>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</si>
  <si>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</si>
  <si>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</si>
  <si>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</si>
  <si>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</si>
  <si>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</si>
  <si>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</si>
  <si>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</si>
  <si>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</si>
  <si>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</si>
  <si>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</si>
  <si>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</si>
  <si>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</si>
  <si>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</si>
  <si>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</si>
  <si>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</si>
  <si>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</si>
  <si>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</si>
  <si>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</si>
  <si>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</si>
  <si>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</si>
  <si>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</si>
  <si>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</si>
  <si>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</si>
  <si>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</si>
  <si>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</si>
  <si>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</si>
  <si>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</si>
  <si>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</si>
  <si>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</si>
  <si>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</si>
  <si>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</si>
  <si>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</si>
  <si>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</si>
  <si>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</si>
  <si>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</si>
  <si>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</si>
  <si>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</si>
  <si>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</si>
  <si>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</si>
  <si>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</si>
  <si>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</si>
  <si>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</si>
  <si>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</si>
  <si>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</si>
  <si>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</si>
  <si>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</si>
  <si>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</si>
  <si>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</si>
  <si>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</si>
  <si>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</si>
  <si>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</si>
  <si>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</si>
  <si>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</si>
  <si>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</si>
  <si>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</si>
  <si>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</si>
  <si>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</si>
  <si>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</si>
  <si>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</si>
  <si>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</si>
  <si>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</si>
  <si>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</si>
  <si>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</si>
  <si>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</si>
  <si>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</si>
  <si>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</si>
  <si>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</si>
  <si>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</si>
  <si>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</si>
  <si>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</si>
  <si>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</si>
  <si>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</si>
  <si>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</si>
  <si>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</si>
  <si>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</si>
  <si>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</si>
  <si>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</si>
  <si>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</si>
  <si>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</si>
  <si>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</si>
  <si>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</si>
  <si>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现役部队</t>
  </si>
  <si>
    <t xml:space="preserve">      现役部队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</si>
  <si>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</si>
  <si>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</si>
  <si>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</si>
  <si>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</si>
  <si>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</si>
  <si>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</si>
  <si>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</si>
  <si>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</si>
  <si>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</si>
  <si>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</si>
  <si>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</si>
  <si>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</si>
  <si>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</si>
  <si>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</si>
  <si>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</si>
  <si>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</si>
  <si>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</si>
  <si>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</si>
  <si>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</si>
  <si>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</si>
  <si>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</si>
  <si>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</si>
  <si>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</si>
  <si>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</si>
  <si>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</si>
  <si>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</si>
  <si>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</si>
  <si>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</si>
  <si>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</si>
  <si>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</si>
  <si>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</si>
  <si>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</si>
  <si>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</si>
  <si>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</si>
  <si>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</si>
  <si>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</si>
  <si>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</si>
  <si>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</si>
  <si>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</si>
  <si>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</si>
  <si>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</si>
  <si>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</si>
  <si>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</si>
  <si>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</si>
  <si>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</si>
  <si>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</si>
  <si>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</si>
  <si>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</si>
  <si>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</si>
  <si>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</si>
  <si>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</si>
  <si>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</si>
  <si>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</si>
  <si>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</si>
  <si>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</si>
  <si>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</si>
  <si>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</si>
  <si>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</si>
  <si>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</si>
  <si>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</si>
  <si>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</si>
  <si>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</si>
  <si>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</si>
  <si>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</si>
  <si>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</si>
  <si>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</si>
  <si>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</si>
  <si>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</si>
  <si>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</si>
  <si>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</si>
  <si>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</si>
  <si>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</si>
  <si>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</si>
  <si>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</si>
  <si>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</si>
  <si>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</si>
  <si>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</si>
  <si>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</si>
  <si>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</si>
  <si>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</si>
  <si>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</si>
  <si>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</si>
  <si>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</si>
  <si>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</si>
  <si>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</si>
  <si>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</si>
  <si>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</si>
  <si>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</si>
  <si>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</si>
  <si>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</si>
  <si>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</si>
  <si>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</si>
  <si>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</si>
  <si>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</si>
  <si>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</si>
  <si>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</si>
  <si>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</si>
  <si>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</si>
  <si>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</si>
  <si>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</si>
  <si>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</si>
  <si>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</si>
  <si>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</si>
  <si>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</si>
  <si>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</si>
  <si>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</si>
  <si>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</si>
  <si>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</si>
  <si>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</si>
  <si>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</si>
  <si>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</si>
  <si>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</si>
  <si>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</si>
  <si>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</si>
  <si>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</si>
  <si>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</si>
  <si>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</si>
  <si>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</si>
  <si>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</si>
  <si>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</si>
  <si>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</si>
  <si>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</si>
  <si>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</si>
  <si>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</si>
  <si>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</si>
  <si>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</si>
  <si>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</si>
  <si>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</si>
  <si>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</si>
  <si>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</si>
  <si>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</si>
  <si>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</si>
  <si>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</si>
  <si>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</si>
  <si>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</si>
  <si>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</si>
  <si>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</si>
  <si>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</si>
  <si>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</si>
  <si>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</si>
  <si>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</si>
  <si>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</si>
  <si>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</si>
  <si>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</si>
  <si>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</si>
  <si>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</si>
  <si>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</si>
  <si>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</si>
  <si>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</si>
  <si>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</si>
  <si>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</si>
  <si>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</si>
  <si>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</si>
  <si>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</si>
  <si>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</si>
  <si>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</si>
  <si>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</si>
  <si>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</si>
  <si>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</si>
  <si>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</si>
  <si>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</si>
  <si>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</si>
  <si>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</si>
  <si>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</si>
  <si>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</si>
  <si>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</si>
  <si>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</si>
  <si>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</si>
  <si>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</si>
  <si>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</si>
  <si>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</si>
  <si>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</si>
  <si>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</si>
  <si>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</si>
  <si>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</si>
  <si>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</si>
  <si>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</si>
  <si>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</si>
  <si>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</si>
  <si>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</si>
  <si>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</si>
  <si>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</si>
  <si>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</si>
  <si>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</si>
  <si>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</si>
  <si>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</si>
  <si>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</si>
  <si>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</si>
  <si>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</si>
  <si>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</si>
  <si>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</si>
  <si>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</si>
  <si>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</si>
  <si>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</si>
  <si>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</si>
  <si>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</si>
  <si>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</si>
  <si>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</si>
  <si>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</si>
  <si>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</si>
  <si>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</si>
  <si>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</si>
  <si>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监测监管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</si>
  <si>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</si>
  <si>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</si>
  <si>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</si>
  <si>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</si>
  <si>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</si>
  <si>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</si>
  <si>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</si>
  <si>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</si>
  <si>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</si>
  <si>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</si>
  <si>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</si>
  <si>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</si>
  <si>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</si>
  <si>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</si>
  <si>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</si>
  <si>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</si>
  <si>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</si>
  <si>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</si>
  <si>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</si>
  <si>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</si>
  <si>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</si>
  <si>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</si>
  <si>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</si>
  <si>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</si>
  <si>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</si>
  <si>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</si>
  <si>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</si>
  <si>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</si>
  <si>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</si>
  <si>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</si>
  <si>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</si>
  <si>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</si>
  <si>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</si>
  <si>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</si>
  <si>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</si>
  <si>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</si>
  <si>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</si>
  <si>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</si>
  <si>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</si>
  <si>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</si>
  <si>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</si>
  <si>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</si>
  <si>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</si>
  <si>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</si>
  <si>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</si>
  <si>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</si>
  <si>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</si>
  <si>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</si>
  <si>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</si>
  <si>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</si>
  <si>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</si>
  <si>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</si>
  <si>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</si>
  <si>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</si>
  <si>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</si>
  <si>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</si>
  <si>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</si>
  <si>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</si>
  <si>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</si>
  <si>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</si>
  <si>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</si>
  <si>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</si>
  <si>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</si>
  <si>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</si>
  <si>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</si>
  <si>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</si>
  <si>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</si>
  <si>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</si>
  <si>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</si>
  <si>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</si>
  <si>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</si>
  <si>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</si>
  <si>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</si>
  <si>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</si>
  <si>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</si>
  <si>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</si>
  <si>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</si>
  <si>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</si>
  <si>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</si>
  <si>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</si>
  <si>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</si>
  <si>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</si>
  <si>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</si>
  <si>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</si>
  <si>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</si>
  <si>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</si>
  <si>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</si>
  <si>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</si>
  <si>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</si>
  <si>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</si>
  <si>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</si>
  <si>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</si>
  <si>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</si>
  <si>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</si>
  <si>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</si>
  <si>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</si>
  <si>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</si>
  <si>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</si>
  <si>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</si>
  <si>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</si>
  <si>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</si>
  <si>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</si>
  <si>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</si>
  <si>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</si>
  <si>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</si>
  <si>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</si>
  <si>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</si>
  <si>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</si>
  <si>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</si>
  <si>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</si>
  <si>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</si>
  <si>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</si>
  <si>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</si>
  <si>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</si>
  <si>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</si>
  <si>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</si>
  <si>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</si>
  <si>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</si>
  <si>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</si>
  <si>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</si>
  <si>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</si>
  <si>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</si>
  <si>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</si>
  <si>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</si>
  <si>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</si>
  <si>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</si>
  <si>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</si>
  <si>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</si>
  <si>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</si>
  <si>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</si>
  <si>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</si>
  <si>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</si>
  <si>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</si>
  <si>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</si>
  <si>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</si>
  <si>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</si>
  <si>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</si>
  <si>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</si>
  <si>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</si>
  <si>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</si>
  <si>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</si>
  <si>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</si>
  <si>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</si>
  <si>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</si>
  <si>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</si>
  <si>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</si>
  <si>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</si>
  <si>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</si>
  <si>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</si>
  <si>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</si>
  <si>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</si>
  <si>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</si>
  <si>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</si>
  <si>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</si>
  <si>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</si>
  <si>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</si>
  <si>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</si>
  <si>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</si>
  <si>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</si>
  <si>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</si>
  <si>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</si>
  <si>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</si>
  <si>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</si>
  <si>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</si>
  <si>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</si>
  <si>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</si>
  <si>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</si>
  <si>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</si>
  <si>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</si>
  <si>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</si>
  <si>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</si>
  <si>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</si>
  <si>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</si>
  <si>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</si>
  <si>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</si>
  <si>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</si>
  <si>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</si>
  <si>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</si>
  <si>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</si>
  <si>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</si>
  <si>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</si>
  <si>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</si>
  <si>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</si>
  <si>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</si>
  <si>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</si>
  <si>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</si>
  <si>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</si>
  <si>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</si>
  <si>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</si>
  <si>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</si>
  <si>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</si>
  <si>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</si>
  <si>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</si>
  <si>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</si>
  <si>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</si>
  <si>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</si>
  <si>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</si>
  <si>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</si>
  <si>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</si>
  <si>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</si>
  <si>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</si>
  <si>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</si>
  <si>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</si>
  <si>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</si>
  <si>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</si>
  <si>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</si>
  <si>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</si>
  <si>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</si>
  <si>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</si>
  <si>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</si>
  <si>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</si>
  <si>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</si>
  <si>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</si>
  <si>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</si>
  <si>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</si>
  <si>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</si>
  <si>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</si>
  <si>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</si>
  <si>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</si>
  <si>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</si>
  <si>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</si>
  <si>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</si>
  <si>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</si>
  <si>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</si>
  <si>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</si>
  <si>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</si>
  <si>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</si>
  <si>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</si>
  <si>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</si>
  <si>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</si>
  <si>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</si>
  <si>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</si>
  <si>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</si>
  <si>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</si>
  <si>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</si>
  <si>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</si>
  <si>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</si>
  <si>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</si>
  <si>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</si>
  <si>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</si>
  <si>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</si>
  <si>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</si>
  <si>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</si>
  <si>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</si>
  <si>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</si>
  <si>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</si>
  <si>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</si>
  <si>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</si>
  <si>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</si>
  <si>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</si>
  <si>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</si>
  <si>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</si>
  <si>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</si>
  <si>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</si>
  <si>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</si>
  <si>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</si>
  <si>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</si>
  <si>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</si>
  <si>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</si>
  <si>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</si>
  <si>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</si>
  <si>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</si>
  <si>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</si>
  <si>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</si>
  <si>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</si>
  <si>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</si>
  <si>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</si>
  <si>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</si>
  <si>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</si>
  <si>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</si>
  <si>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</si>
  <si>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</si>
  <si>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</si>
  <si>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</si>
  <si>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</si>
  <si>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</si>
  <si>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</si>
  <si>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</si>
  <si>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</si>
  <si>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</si>
  <si>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</si>
  <si>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</si>
  <si>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</si>
  <si>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</si>
  <si>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</si>
  <si>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</si>
  <si>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</si>
  <si>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</si>
  <si>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</si>
  <si>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</si>
  <si>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</si>
  <si>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</si>
  <si>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</si>
  <si>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</si>
  <si>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</si>
  <si>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</si>
  <si>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</si>
  <si>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</si>
  <si>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</si>
  <si>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</si>
  <si>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</si>
  <si>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</si>
  <si>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</si>
  <si>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</si>
  <si>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</si>
  <si>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</si>
  <si>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</si>
  <si>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</si>
  <si>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</si>
  <si>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</si>
  <si>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</si>
  <si>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</si>
  <si>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</si>
  <si>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</si>
  <si>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</si>
  <si>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</si>
  <si>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</si>
  <si>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</si>
  <si>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</si>
  <si>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</si>
  <si>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</si>
  <si>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</si>
  <si>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</si>
  <si>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</si>
  <si>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</si>
  <si>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</si>
  <si>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</si>
  <si>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</si>
  <si>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</si>
  <si>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</si>
  <si>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</si>
  <si>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</si>
  <si>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</si>
  <si>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</si>
  <si>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</si>
  <si>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</si>
  <si>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</si>
  <si>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</si>
  <si>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</si>
  <si>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</si>
  <si>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</si>
  <si>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</si>
  <si>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</si>
  <si>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</si>
  <si>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</si>
  <si>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</si>
  <si>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</si>
  <si>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</si>
  <si>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</si>
  <si>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</si>
  <si>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</si>
  <si>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</si>
  <si>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</si>
  <si>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</si>
  <si>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</si>
  <si>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</si>
  <si>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</si>
  <si>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</si>
  <si>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</si>
  <si>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</si>
  <si>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</si>
  <si>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</si>
  <si>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</si>
  <si>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</si>
  <si>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</si>
  <si>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</si>
  <si>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</si>
  <si>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</si>
  <si>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</si>
  <si>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</si>
  <si>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</si>
  <si>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</si>
  <si>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</si>
  <si>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</si>
  <si>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</si>
  <si>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</si>
  <si>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</si>
  <si>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</si>
  <si>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</si>
  <si>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</si>
  <si>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</si>
  <si>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</si>
  <si>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</si>
  <si>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</si>
  <si>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</si>
  <si>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</si>
  <si>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</si>
  <si>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</si>
  <si>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</si>
  <si>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</si>
  <si>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</si>
  <si>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</si>
  <si>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</si>
  <si>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</si>
  <si>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</si>
  <si>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</si>
  <si>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</si>
  <si>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</si>
  <si>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</si>
  <si>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</si>
  <si>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</si>
  <si>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</si>
  <si>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</si>
  <si>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</si>
  <si>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</si>
  <si>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</si>
  <si>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</si>
  <si>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</si>
  <si>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</si>
  <si>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</si>
  <si>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</si>
  <si>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</si>
  <si>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</si>
  <si>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</si>
  <si>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</si>
  <si>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</si>
  <si>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</si>
  <si>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</si>
  <si>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</si>
  <si>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</si>
  <si>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</si>
  <si>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</si>
  <si>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</si>
  <si>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</si>
  <si>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</si>
  <si>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</si>
  <si>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</si>
  <si>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</si>
  <si>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</si>
  <si>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</si>
  <si>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</si>
  <si>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</si>
  <si>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</si>
  <si>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</si>
  <si>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</si>
  <si>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</si>
  <si>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</si>
  <si>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</si>
  <si>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</si>
  <si>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</si>
  <si>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</si>
  <si>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</si>
  <si>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</si>
  <si>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</si>
  <si>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</si>
  <si>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</si>
  <si>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</si>
  <si>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</si>
  <si>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</si>
  <si>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</si>
  <si>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</si>
  <si>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</si>
  <si>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</si>
  <si>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</si>
  <si>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</si>
  <si>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</si>
  <si>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</si>
  <si>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</si>
  <si>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</si>
  <si>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</si>
  <si>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</si>
  <si>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</si>
  <si>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</si>
  <si>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</si>
  <si>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</si>
  <si>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</si>
  <si>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</si>
  <si>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</si>
  <si>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</si>
  <si>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</si>
  <si>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</si>
  <si>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</si>
  <si>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</si>
  <si>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</si>
  <si>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</si>
  <si>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</si>
  <si>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</si>
  <si>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</si>
  <si>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</si>
  <si>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</si>
  <si>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</si>
  <si>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</si>
  <si>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</si>
  <si>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</si>
  <si>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</si>
  <si>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</si>
  <si>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</si>
  <si>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</si>
  <si>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</si>
  <si>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</si>
  <si>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</si>
  <si>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</si>
  <si>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</si>
  <si>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</si>
  <si>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</si>
  <si>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</si>
  <si>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</si>
  <si>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</si>
  <si>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</si>
  <si>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</si>
  <si>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</si>
  <si>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</si>
  <si>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</si>
  <si>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</si>
  <si>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</si>
  <si>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</si>
  <si>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</si>
  <si>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</si>
  <si>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</si>
  <si>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</si>
  <si>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</si>
  <si>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</si>
  <si>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</si>
  <si>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</si>
  <si>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</si>
  <si>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</si>
  <si>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</si>
  <si>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</si>
  <si>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</si>
  <si>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</si>
  <si>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</si>
  <si>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</si>
  <si>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</si>
  <si>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</si>
  <si>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</si>
  <si>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</si>
  <si>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</si>
  <si>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</si>
  <si>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</si>
  <si>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</si>
  <si>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</si>
  <si>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</si>
  <si>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</si>
  <si>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</si>
  <si>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</si>
  <si>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</si>
  <si>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</si>
  <si>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</si>
  <si>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</si>
  <si>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</si>
  <si>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</si>
  <si>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</si>
  <si>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</si>
  <si>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</si>
  <si>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</si>
  <si>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</si>
  <si>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</si>
  <si>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</si>
  <si>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</si>
  <si>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</si>
  <si>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</si>
  <si>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</si>
  <si>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</si>
  <si>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</si>
  <si>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</si>
  <si>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</si>
  <si>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</si>
  <si>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</si>
  <si>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</si>
  <si>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</si>
  <si>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</si>
  <si>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</si>
  <si>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</si>
  <si>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</si>
  <si>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</si>
  <si>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</si>
  <si>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</si>
  <si>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</si>
  <si>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</si>
  <si>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</si>
  <si>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</si>
  <si>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</si>
  <si>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</si>
  <si>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</si>
  <si>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</si>
  <si>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</si>
  <si>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</si>
  <si>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</si>
  <si>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</si>
  <si>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</si>
  <si>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</si>
  <si>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</si>
  <si>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</si>
  <si>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</si>
  <si>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</si>
  <si>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</si>
  <si>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</si>
  <si>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</si>
  <si>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</si>
  <si>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</si>
  <si>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</si>
  <si>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</si>
  <si>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</si>
  <si>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</si>
  <si>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</si>
  <si>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</si>
  <si>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</si>
  <si>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</si>
  <si>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</si>
  <si>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</si>
  <si>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</si>
  <si>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</si>
  <si>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</si>
  <si>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</si>
  <si>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</si>
  <si>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</si>
  <si>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</si>
  <si>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</si>
  <si>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</si>
  <si>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</si>
  <si>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</si>
  <si>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</si>
  <si>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</si>
  <si>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</si>
  <si>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</si>
  <si>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</si>
  <si>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</si>
  <si>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</si>
  <si>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</si>
  <si>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</si>
  <si>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</si>
  <si>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</si>
  <si>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</si>
  <si>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</si>
  <si>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</si>
  <si>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</si>
  <si>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</si>
  <si>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</si>
  <si>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</si>
  <si>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</si>
  <si>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</si>
  <si>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</si>
  <si>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</si>
  <si>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</si>
  <si>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</si>
  <si>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</si>
  <si>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</si>
  <si>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</si>
  <si>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</si>
  <si>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</si>
  <si>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</si>
  <si>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</si>
  <si>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</si>
  <si>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</si>
  <si>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</si>
  <si>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</si>
  <si>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</si>
  <si>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</si>
  <si>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</si>
  <si>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</si>
  <si>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</si>
  <si>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</si>
  <si>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</si>
  <si>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</si>
  <si>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</si>
  <si>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</si>
  <si>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</si>
  <si>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</si>
  <si>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</si>
  <si>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</si>
  <si>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2020年区本级一般公共支出预算执行情况和2021年支出预算功能分类明细表</t>
  </si>
  <si>
    <t>表六</t>
  </si>
  <si>
    <t>2020年一般公共支出预算执行情况和2021年支出预算经济分类明细表</t>
  </si>
  <si>
    <t>表七</t>
  </si>
  <si>
    <t>一般公共预算支出</t>
  </si>
  <si>
    <t>2020年区本级一般公共支出预算执行情况和2021年支出预算经济分类明细表</t>
  </si>
  <si>
    <t>表八</t>
  </si>
  <si>
    <t>政府性基金预算</t>
  </si>
  <si>
    <t>2020年政府性基金收入预算执行情况和2021年收入预算表</t>
  </si>
  <si>
    <t>表九</t>
  </si>
  <si>
    <t>政 府 性 基 金 收 入 合 计</t>
  </si>
  <si>
    <t xml:space="preserve">  农业土地开发收入</t>
  </si>
  <si>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</rPr>
      <t>国有土地使用权出让收入</t>
    </r>
  </si>
  <si>
    <t xml:space="preserve">      土地出让价款收入</t>
  </si>
  <si>
    <t xml:space="preserve">    补缴的土地价款</t>
  </si>
  <si>
    <t xml:space="preserve">    缴纳新增建设用地土地有偿使用费</t>
  </si>
  <si>
    <t xml:space="preserve">    其他土地出让收入</t>
  </si>
  <si>
    <t>城市基础设施配套费收入</t>
  </si>
  <si>
    <t xml:space="preserve">  污水处理费收入</t>
  </si>
  <si>
    <t>2020年政府性基金支出预算执行情况和2021年支出预算表</t>
  </si>
  <si>
    <t>表十</t>
  </si>
  <si>
    <t>政 府 性 基 金 支 出 合 计</t>
  </si>
  <si>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城乡社区支出</t>
    </r>
  </si>
  <si>
    <t xml:space="preserve">    国有土地使用权出让收入安排的支出</t>
  </si>
  <si>
    <t xml:space="preserve">      征地和拆迁补偿支出</t>
  </si>
  <si>
    <t xml:space="preserve">      其他国有土地使用权出让收入安排的支出</t>
  </si>
  <si>
    <t xml:space="preserve">  城市基础设施配套费支出</t>
  </si>
  <si>
    <t xml:space="preserve">      城市公共设施</t>
  </si>
  <si>
    <t xml:space="preserve">      其他城市基础设施配套费安排的支出</t>
  </si>
  <si>
    <t xml:space="preserve">  棚户区改造专项债券收入安排的支出</t>
  </si>
  <si>
    <t xml:space="preserve">  国有土地使用权出让收入对应专项债务收入安排的支出</t>
  </si>
  <si>
    <t xml:space="preserve"> 其他支出</t>
  </si>
  <si>
    <t xml:space="preserve">    其他政府性基金及对应专项债务收入安排的支出</t>
  </si>
  <si>
    <t xml:space="preserve">    彩票公益金安排的支出</t>
  </si>
  <si>
    <t xml:space="preserve"> 债务付息支出</t>
  </si>
  <si>
    <t xml:space="preserve"> 债务发行费用支出</t>
  </si>
  <si>
    <t xml:space="preserve"> 抗疫特别国债支出</t>
  </si>
  <si>
    <t>2020年区本级政府性基金支出预算执行情况和2021年支出预算表</t>
  </si>
  <si>
    <t>表十一</t>
  </si>
  <si>
    <t>社会保险基金预算</t>
  </si>
  <si>
    <t>（社会保险基金由市级统筹，本节内三张表均为空表）</t>
  </si>
  <si>
    <t>2020年社会保险基金收入预算执行情况和2021年收入预算表</t>
  </si>
  <si>
    <t>表十二</t>
  </si>
  <si>
    <t>项           目</t>
  </si>
  <si>
    <t>2020年</t>
  </si>
  <si>
    <t>2021年</t>
  </si>
  <si>
    <t>预   算</t>
  </si>
  <si>
    <t>预算执行</t>
  </si>
  <si>
    <t>执行为      预算％</t>
  </si>
  <si>
    <t>执行为2019
年决算％</t>
  </si>
  <si>
    <t>预算为2020
年执行％</t>
  </si>
  <si>
    <t>社 会 保 险 基 金 收 入 合 计</t>
  </si>
  <si>
    <t xml:space="preserve">    其中：保险费收入</t>
  </si>
  <si>
    <t xml:space="preserve">          财政补贴收入</t>
  </si>
  <si>
    <t xml:space="preserve">          利息收入</t>
  </si>
  <si>
    <t>一、城镇企业职工基本养老保险基金收入</t>
  </si>
  <si>
    <t>二、失业保险基金收入</t>
  </si>
  <si>
    <t>三、城镇职工基本医疗保险基金收入</t>
  </si>
  <si>
    <t>四、工伤保险基金收入</t>
  </si>
  <si>
    <r>
      <rPr>
        <sz val="12"/>
        <rFont val="宋体"/>
        <charset val="134"/>
      </rPr>
      <t>五、城镇职工生育保险基金</t>
    </r>
    <r>
      <rPr>
        <sz val="12"/>
        <color indexed="8"/>
        <rFont val="宋体"/>
        <charset val="134"/>
      </rPr>
      <t>收入</t>
    </r>
  </si>
  <si>
    <r>
      <rPr>
        <sz val="12"/>
        <rFont val="宋体"/>
        <charset val="134"/>
      </rPr>
      <t>六、城乡居民基本养老保险基金</t>
    </r>
    <r>
      <rPr>
        <sz val="12"/>
        <color indexed="8"/>
        <rFont val="宋体"/>
        <charset val="134"/>
      </rPr>
      <t>收入</t>
    </r>
  </si>
  <si>
    <r>
      <rPr>
        <sz val="12"/>
        <rFont val="宋体"/>
        <charset val="134"/>
      </rPr>
      <t>七、城乡居民基本医疗保险基金</t>
    </r>
    <r>
      <rPr>
        <sz val="12"/>
        <color indexed="8"/>
        <rFont val="宋体"/>
        <charset val="134"/>
      </rPr>
      <t>收入</t>
    </r>
  </si>
  <si>
    <t>八、机关事业单位基本养老保险基金收入</t>
  </si>
  <si>
    <t>2020年社会保险基金支出预算执行情况和2021年支出预算表</t>
  </si>
  <si>
    <t>表十三</t>
  </si>
  <si>
    <t>社 会 保 险 基 金 支 出 合 计</t>
  </si>
  <si>
    <t>一、城镇企业职工基本养老保险基金支出</t>
  </si>
  <si>
    <t>　　其中：基本养老金</t>
  </si>
  <si>
    <t xml:space="preserve">          丧葬抚恤补助</t>
  </si>
  <si>
    <t>二、失业保险基金支出</t>
  </si>
  <si>
    <t>　　其中：失业保险金</t>
  </si>
  <si>
    <t xml:space="preserve">          医疗补助金</t>
  </si>
  <si>
    <t xml:space="preserve">          职业培训和职业介绍补贴</t>
  </si>
  <si>
    <t xml:space="preserve">          促进就业补助</t>
  </si>
  <si>
    <t>三、城镇职工基本医疗保险基金支出</t>
  </si>
  <si>
    <t>　　其中：基本医疗保险统筹基金</t>
  </si>
  <si>
    <t xml:space="preserve">          医疗保险个人账户基金</t>
  </si>
  <si>
    <t>四、工伤保险基金支出</t>
  </si>
  <si>
    <t>　　其中：工伤保险待遇</t>
  </si>
  <si>
    <r>
      <rPr>
        <sz val="12"/>
        <rFont val="宋体"/>
        <charset val="134"/>
      </rPr>
      <t>五、城镇职工生育保险基金</t>
    </r>
    <r>
      <rPr>
        <sz val="12"/>
        <color indexed="8"/>
        <rFont val="宋体"/>
        <charset val="134"/>
      </rPr>
      <t>支出</t>
    </r>
  </si>
  <si>
    <t>　　其中：生育保险金</t>
  </si>
  <si>
    <r>
      <rPr>
        <sz val="12"/>
        <rFont val="宋体"/>
        <charset val="134"/>
      </rPr>
      <t>六、城乡居民基本养老保险基金</t>
    </r>
    <r>
      <rPr>
        <sz val="12"/>
        <color indexed="8"/>
        <rFont val="宋体"/>
        <charset val="134"/>
      </rPr>
      <t>支出</t>
    </r>
  </si>
  <si>
    <r>
      <rPr>
        <sz val="12"/>
        <rFont val="宋体"/>
        <charset val="134"/>
      </rPr>
      <t>七、城乡居民基本医疗保险基金</t>
    </r>
    <r>
      <rPr>
        <sz val="12"/>
        <color indexed="8"/>
        <rFont val="宋体"/>
        <charset val="134"/>
      </rPr>
      <t>支出</t>
    </r>
  </si>
  <si>
    <t>八、机关事业单位基本养老保险基金支出</t>
  </si>
  <si>
    <t>2020年社会保险基金结余预算执行情况和2021年结余预算表</t>
  </si>
  <si>
    <t>表十四</t>
  </si>
  <si>
    <t>执行为            预算％</t>
  </si>
  <si>
    <t>社会保险基金当年收支结余合计</t>
  </si>
  <si>
    <t>社会保险基金年末滚存结余合计</t>
  </si>
  <si>
    <t>一、城镇企业职工基本养老保险基金当年收支结余</t>
  </si>
  <si>
    <t xml:space="preserve">    城镇企业职工基本养老保险基金年末滚存结余</t>
  </si>
  <si>
    <t>二、失业保险基金当年收支结余</t>
  </si>
  <si>
    <t xml:space="preserve">    失业保险基金年末滚存结余</t>
  </si>
  <si>
    <t>三、城镇职工基本医疗保险基金当年收支结余</t>
  </si>
  <si>
    <t xml:space="preserve">    城镇职工基本医疗保险基金年末滚存结余</t>
  </si>
  <si>
    <t>四、工伤保险基金当年收支结余</t>
  </si>
  <si>
    <t xml:space="preserve">    工伤保险基金年末滚存结余</t>
  </si>
  <si>
    <t>五、城镇职工生育保险基金当年收支结余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</si>
  <si>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城镇职工生育保险基金年末滚存结余</t>
    </r>
  </si>
  <si>
    <t>六、城乡居民基本养老保险基金当年收支结余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</si>
  <si>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城乡居民基本养老保险基金年末滚存结余</t>
    </r>
  </si>
  <si>
    <t>七、城乡居民基本医疗保险基金当年收支结余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</si>
  <si>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城乡居民基本医疗保险基金年末滚存结余</t>
    </r>
  </si>
  <si>
    <t>八、机关事业单位基本养老保险基金当年收支结余</t>
  </si>
  <si>
    <t xml:space="preserve">    机关事业单位基本养老保险基金年末滚存结余</t>
  </si>
  <si>
    <t>国有资本经营预算</t>
  </si>
  <si>
    <t>东丽区2021年收入预算情况表</t>
  </si>
  <si>
    <t>表十五</t>
  </si>
  <si>
    <t>2020年预算安排</t>
  </si>
  <si>
    <t>2020年预算执行</t>
  </si>
  <si>
    <t>2020年调整预算</t>
  </si>
  <si>
    <t>2021年预算安排</t>
  </si>
  <si>
    <t>国有资本经营收入合计</t>
  </si>
  <si>
    <t>一、利润收入</t>
  </si>
  <si>
    <t xml:space="preserve">     电力企业利润收入</t>
  </si>
  <si>
    <t xml:space="preserve">  化工企业利润收入</t>
  </si>
  <si>
    <t xml:space="preserve">  电子企业利润收入</t>
  </si>
  <si>
    <t xml:space="preserve">  机械企业利润收入</t>
  </si>
  <si>
    <t xml:space="preserve">  投资服务企业利润收入</t>
  </si>
  <si>
    <t xml:space="preserve">  纺织轻工企业利润收入</t>
  </si>
  <si>
    <t xml:space="preserve">  贸易企业利润收入</t>
  </si>
  <si>
    <t xml:space="preserve">  建筑施工企业利润收入</t>
  </si>
  <si>
    <t xml:space="preserve">  房地产企业利润收入</t>
  </si>
  <si>
    <t xml:space="preserve">  建材企业利润收入</t>
  </si>
  <si>
    <t xml:space="preserve">  地质勘查企业利润收入</t>
  </si>
  <si>
    <t xml:space="preserve">  转制科研院所利润收入</t>
  </si>
  <si>
    <t xml:space="preserve">  科学研究企业利润收入</t>
  </si>
  <si>
    <t xml:space="preserve">  医药企业利润收入</t>
  </si>
  <si>
    <t xml:space="preserve">  农林牧渔企业利润收入</t>
  </si>
  <si>
    <t xml:space="preserve">  教育文化广播企业利润收入</t>
  </si>
  <si>
    <t xml:space="preserve">  其他企业利润收入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</si>
  <si>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</si>
  <si>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</si>
  <si>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</si>
  <si>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</si>
  <si>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加：中央转移支付收入</t>
  </si>
  <si>
    <t xml:space="preserve">    加：上年结余收入</t>
  </si>
  <si>
    <t>国有资本经营收入总计</t>
  </si>
  <si>
    <t>东丽区2021年支出预算情况表</t>
  </si>
  <si>
    <t>表十六</t>
  </si>
  <si>
    <t>国有资本经营支出合计</t>
  </si>
  <si>
    <t xml:space="preserve">一、解决历史遗留问题及改革成本支出  </t>
  </si>
  <si>
    <t xml:space="preserve">    “三供一业”移交补助支出</t>
  </si>
  <si>
    <t xml:space="preserve">    国有企业职教幼教补助支出</t>
  </si>
  <si>
    <t xml:space="preserve">       国有企业改革成本支出</t>
  </si>
  <si>
    <t xml:space="preserve">       国有企业退休人员社会化管理补助支出</t>
  </si>
  <si>
    <t xml:space="preserve">       国有企业棚户区改造支出</t>
  </si>
  <si>
    <t xml:space="preserve">       其他解决历史遗留问题及改革成本支出</t>
  </si>
  <si>
    <t xml:space="preserve">二、国有企业资本金注入 </t>
  </si>
  <si>
    <t xml:space="preserve">       国有经济结构调整支出</t>
  </si>
  <si>
    <t xml:space="preserve">       公益性设施投资支出</t>
  </si>
  <si>
    <t xml:space="preserve">       前瞻性战略性产业发展支出</t>
  </si>
  <si>
    <t xml:space="preserve">       生态环境保护支出</t>
  </si>
  <si>
    <t xml:space="preserve">       其他企业国有资本金注入</t>
  </si>
  <si>
    <r>
      <rPr>
        <sz val="11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 三、国有企业政策性补贴</t>
    </r>
  </si>
  <si>
    <r>
      <rPr>
        <sz val="11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 四、其他国有资本经营预算支出</t>
    </r>
  </si>
  <si>
    <t xml:space="preserve">    五、转移性支出 </t>
  </si>
  <si>
    <t xml:space="preserve">       国有资本经营预算转移支付支出</t>
  </si>
  <si>
    <t xml:space="preserve">       国有资本经营预算调出资金</t>
  </si>
  <si>
    <t xml:space="preserve">   减：国有资本经营支出</t>
  </si>
  <si>
    <t>国有资本经营结余</t>
  </si>
  <si>
    <t>东丽区本级2021年支出预算情况表</t>
  </si>
  <si>
    <t>表十七</t>
  </si>
  <si>
    <t>东丽区国有资本经营预算转移支付表</t>
  </si>
  <si>
    <t>表十八</t>
  </si>
  <si>
    <t>地区</t>
  </si>
  <si>
    <t>此表为空表</t>
  </si>
  <si>
    <t>东丽区2020年政府债务情况表</t>
  </si>
  <si>
    <t>表十九</t>
  </si>
  <si>
    <t>金         额</t>
  </si>
  <si>
    <t>合计</t>
  </si>
  <si>
    <t>政府债券</t>
  </si>
  <si>
    <t>国有企事业单位债务等</t>
  </si>
  <si>
    <t>一、2019年末政府债务余额</t>
  </si>
  <si>
    <t>（一）一般债务</t>
  </si>
  <si>
    <t>（二）专项债务</t>
  </si>
  <si>
    <t>二、2020年末政府债务余额限额</t>
  </si>
  <si>
    <t>三、2020年政府债务举借额</t>
  </si>
  <si>
    <t>四、2020年政府债务还本额</t>
  </si>
  <si>
    <t>五、2020年末政府债务余额</t>
  </si>
</sst>
</file>

<file path=xl/styles.xml><?xml version="1.0" encoding="utf-8"?>
<styleSheet xmlns="http://schemas.openxmlformats.org/spreadsheetml/2006/main">
  <numFmts count="28">
    <numFmt numFmtId="176" formatCode="_-&quot;$&quot;* #,##0_-;\-&quot;$&quot;* #,##0_-;_-&quot;$&quot;* &quot;-&quot;_-;_-@_-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\$#,##0;\(\$#,##0\)"/>
    <numFmt numFmtId="41" formatCode="_ * #,##0_ ;_ * \-#,##0_ ;_ * &quot;-&quot;_ ;_ @_ "/>
    <numFmt numFmtId="178" formatCode="\$#,##0.00;\(\$#,##0.00\)"/>
    <numFmt numFmtId="179" formatCode="#,##0;\(#,##0\)"/>
    <numFmt numFmtId="180" formatCode="yyyy&quot;年&quot;m&quot;月&quot;d&quot;日&quot;;@"/>
    <numFmt numFmtId="181" formatCode="#,##0;\-#,##0;&quot;-&quot;"/>
    <numFmt numFmtId="182" formatCode="0;_琀"/>
    <numFmt numFmtId="183" formatCode="#,##0.0_ "/>
    <numFmt numFmtId="184" formatCode="#,##0.0_);[Red]\(#,##0.0\)"/>
    <numFmt numFmtId="185" formatCode="_(&quot;$&quot;* #,##0.00_);_(&quot;$&quot;* \(#,##0.00\);_(&quot;$&quot;* &quot;-&quot;??_);_(@_)"/>
    <numFmt numFmtId="186" formatCode="0.0%"/>
    <numFmt numFmtId="187" formatCode="_-* #,##0&quot;$&quot;_-;\-* #,##0&quot;$&quot;_-;_-* &quot;-&quot;&quot;$&quot;_-;_-@_-"/>
    <numFmt numFmtId="188" formatCode="0.0_);[Red]\(0.0\)"/>
    <numFmt numFmtId="189" formatCode="_-* #,##0_$_-;\-* #,##0_$_-;_-* &quot;-&quot;_$_-;_-@_-"/>
    <numFmt numFmtId="190" formatCode="_-* #,##0.00_$_-;\-* #,##0.00_$_-;_-* &quot;-&quot;??_$_-;_-@_-"/>
    <numFmt numFmtId="191" formatCode="0.0_ "/>
    <numFmt numFmtId="192" formatCode="0.0"/>
    <numFmt numFmtId="193" formatCode="_-* #,##0.00&quot;$&quot;_-;\-* #,##0.00&quot;$&quot;_-;_-* &quot;-&quot;??&quot;$&quot;_-;_-@_-"/>
    <numFmt numFmtId="194" formatCode="0.00_ "/>
    <numFmt numFmtId="195" formatCode="_ * #,##0_ ;_ * \-#,##0_ ;_ * &quot;-&quot;??_ ;_ @_ "/>
    <numFmt numFmtId="196" formatCode="_(* #,##0_);_(* \(#,##0\);_(* &quot;-&quot;??_);_(@_)"/>
    <numFmt numFmtId="197" formatCode="#,##0_ "/>
    <numFmt numFmtId="198" formatCode="#,##0_);[Red]\(#,##0\)"/>
    <numFmt numFmtId="199" formatCode="0_);[Red]\(0\)"/>
  </numFmts>
  <fonts count="113">
    <font>
      <sz val="11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22"/>
      <name val="黑体"/>
      <charset val="134"/>
    </font>
    <font>
      <sz val="20"/>
      <name val="黑体"/>
      <charset val="134"/>
    </font>
    <font>
      <sz val="11"/>
      <name val="宋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40"/>
      <name val="华文中宋"/>
      <charset val="134"/>
    </font>
    <font>
      <sz val="24"/>
      <name val="宋体"/>
      <charset val="134"/>
    </font>
    <font>
      <b/>
      <sz val="48"/>
      <name val="华文中宋"/>
      <charset val="134"/>
    </font>
    <font>
      <sz val="22"/>
      <name val="楷体_GB2312"/>
      <charset val="134"/>
    </font>
    <font>
      <sz val="28"/>
      <name val="华文新魏"/>
      <charset val="134"/>
    </font>
    <font>
      <sz val="24"/>
      <name val="华文中宋"/>
      <charset val="134"/>
    </font>
    <font>
      <sz val="12"/>
      <name val="华文新魏"/>
      <charset val="134"/>
    </font>
    <font>
      <b/>
      <sz val="28"/>
      <name val="宋体"/>
      <charset val="134"/>
    </font>
    <font>
      <b/>
      <sz val="28"/>
      <name val="仿宋_GB2312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3"/>
      <name val="宋体"/>
      <charset val="134"/>
    </font>
    <font>
      <sz val="16"/>
      <name val="黑体"/>
      <charset val="134"/>
    </font>
    <font>
      <sz val="11"/>
      <color theme="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1"/>
      <name val="方正书宋_GBK"/>
      <charset val="134"/>
    </font>
    <font>
      <b/>
      <sz val="11"/>
      <color theme="1"/>
      <name val="宋体"/>
      <charset val="134"/>
      <scheme val="minor"/>
    </font>
    <font>
      <b/>
      <sz val="12"/>
      <name val="黑体"/>
      <charset val="134"/>
    </font>
    <font>
      <sz val="18"/>
      <name val="宋体"/>
      <charset val="134"/>
    </font>
    <font>
      <b/>
      <sz val="36"/>
      <name val="楷体_GB2312"/>
      <charset val="134"/>
    </font>
    <font>
      <sz val="24"/>
      <name val="楷体_GB2312"/>
      <charset val="134"/>
    </font>
    <font>
      <sz val="9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sz val="12"/>
      <color indexed="20"/>
      <name val="宋体"/>
      <charset val="134"/>
    </font>
    <font>
      <sz val="12"/>
      <color indexed="9"/>
      <name val="宋体"/>
      <charset val="134"/>
    </font>
    <font>
      <sz val="11"/>
      <color indexed="42"/>
      <name val="宋体"/>
      <charset val="134"/>
    </font>
    <font>
      <sz val="11"/>
      <color indexed="62"/>
      <name val="宋体"/>
      <charset val="134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sz val="12"/>
      <color indexed="17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b/>
      <sz val="12"/>
      <color indexed="8"/>
      <name val="宋体"/>
      <charset val="134"/>
    </font>
    <font>
      <sz val="10"/>
      <name val="Times New Roman"/>
      <charset val="134"/>
    </font>
    <font>
      <b/>
      <sz val="10"/>
      <name val="MS Sans Serif"/>
      <charset val="134"/>
    </font>
    <font>
      <sz val="10.5"/>
      <color indexed="2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Helv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sz val="12"/>
      <color indexed="16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17"/>
      <name val="楷体_GB2312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8"/>
      <name val="Times New Roman"/>
      <charset val="134"/>
    </font>
    <font>
      <sz val="12"/>
      <name val="바탕체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Arial"/>
      <charset val="134"/>
    </font>
    <font>
      <sz val="12"/>
      <name val="官帕眉"/>
      <charset val="134"/>
    </font>
    <font>
      <b/>
      <sz val="11"/>
      <color indexed="62"/>
      <name val="宋体"/>
      <charset val="134"/>
    </font>
    <font>
      <sz val="11"/>
      <color rgb="FF9C6500"/>
      <name val="宋体"/>
      <charset val="0"/>
      <scheme val="minor"/>
    </font>
    <font>
      <sz val="11"/>
      <name val="ＭＳ Ｐゴシック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indexed="42"/>
      <name val="宋体"/>
      <charset val="134"/>
    </font>
    <font>
      <b/>
      <sz val="21"/>
      <name val="楷体_GB2312"/>
      <charset val="134"/>
    </font>
    <font>
      <b/>
      <sz val="18"/>
      <name val="Arial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sz val="9"/>
      <color indexed="20"/>
      <name val="宋体"/>
      <charset val="134"/>
    </font>
    <font>
      <sz val="10.5"/>
      <color indexed="17"/>
      <name val="宋体"/>
      <charset val="134"/>
    </font>
    <font>
      <sz val="12"/>
      <color indexed="20"/>
      <name val="楷体_GB2312"/>
      <charset val="134"/>
    </font>
    <font>
      <u/>
      <sz val="12"/>
      <color indexed="36"/>
      <name val="宋体"/>
      <charset val="134"/>
    </font>
    <font>
      <sz val="7"/>
      <name val="Small Fonts"/>
      <charset val="134"/>
    </font>
    <font>
      <b/>
      <sz val="12"/>
      <name val="Arial"/>
      <charset val="134"/>
    </font>
    <font>
      <sz val="12"/>
      <name val="Courier"/>
      <charset val="134"/>
    </font>
    <font>
      <sz val="10"/>
      <name val="Arial"/>
      <charset val="0"/>
    </font>
    <font>
      <sz val="11"/>
      <color indexed="10"/>
      <name val="宋体"/>
      <charset val="134"/>
    </font>
    <font>
      <sz val="8"/>
      <name val="Arial"/>
      <charset val="134"/>
    </font>
    <font>
      <sz val="9"/>
      <color indexed="17"/>
      <name val="宋体"/>
      <charset val="134"/>
    </font>
    <font>
      <b/>
      <i/>
      <sz val="16"/>
      <name val="Helv"/>
      <charset val="134"/>
    </font>
    <font>
      <sz val="10"/>
      <name val="宋体"/>
      <charset val="134"/>
    </font>
    <font>
      <b/>
      <sz val="13"/>
      <color indexed="62"/>
      <name val="宋体"/>
      <charset val="134"/>
    </font>
    <font>
      <u/>
      <sz val="12"/>
      <color indexed="12"/>
      <name val="宋体"/>
      <charset val="134"/>
    </font>
    <font>
      <b/>
      <sz val="18"/>
      <color indexed="62"/>
      <name val="宋体"/>
      <charset val="134"/>
    </font>
    <font>
      <sz val="11"/>
      <name val="Times New Roman"/>
      <charset val="134"/>
    </font>
    <font>
      <sz val="9"/>
      <name val="宋体"/>
      <charset val="134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5"/>
        <bgColor indexed="25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indexed="9"/>
        <bgColor indexed="53"/>
      </patternFill>
    </fill>
    <fill>
      <patternFill patternType="solid">
        <fgColor indexed="42"/>
        <bgColor indexed="42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52"/>
        <bgColor indexed="5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84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8" fillId="22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/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12" borderId="23" applyNumberFormat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9" fillId="13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3" fillId="31" borderId="0" applyNumberFormat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9" fontId="67" fillId="0" borderId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0" fontId="0" fillId="34" borderId="29" applyNumberFormat="0" applyFont="0" applyAlignment="0" applyProtection="0">
      <alignment vertical="center"/>
    </xf>
    <xf numFmtId="0" fontId="1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69" fillId="0" borderId="27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74" fillId="39" borderId="30" applyNumberFormat="0" applyAlignment="0" applyProtection="0">
      <alignment vertical="center"/>
    </xf>
    <xf numFmtId="0" fontId="75" fillId="0" borderId="0"/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5" fillId="17" borderId="23" applyNumberFormat="0" applyAlignment="0" applyProtection="0">
      <alignment vertical="center"/>
    </xf>
    <xf numFmtId="0" fontId="2" fillId="0" borderId="0">
      <alignment vertical="center"/>
    </xf>
    <xf numFmtId="0" fontId="77" fillId="39" borderId="25" applyNumberFormat="0" applyAlignment="0" applyProtection="0">
      <alignment vertical="center"/>
    </xf>
    <xf numFmtId="0" fontId="78" fillId="42" borderId="31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176" fontId="41" fillId="0" borderId="0" applyFon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80" fillId="0" borderId="32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6" fillId="0" borderId="0" applyFont="0" applyFill="0" applyBorder="0" applyAlignment="0" applyProtection="0"/>
    <xf numFmtId="0" fontId="84" fillId="0" borderId="34" applyNumberFormat="0" applyFill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88" fillId="12" borderId="36" applyNumberFormat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52" fillId="5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182" fontId="67" fillId="0" borderId="0" applyFont="0" applyFill="0" applyBorder="0" applyAlignment="0" applyProtection="0"/>
    <xf numFmtId="0" fontId="52" fillId="5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2" fillId="6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2" fillId="6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48" borderId="35" applyNumberFormat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93" fillId="0" borderId="39" applyNumberFormat="0" applyFill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1" fontId="41" fillId="0" borderId="0"/>
    <xf numFmtId="0" fontId="39" fillId="1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3" fillId="0" borderId="40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67" borderId="0" applyNumberFormat="0" applyBorder="0" applyAlignment="0" applyProtection="0"/>
    <xf numFmtId="0" fontId="41" fillId="0" borderId="0"/>
    <xf numFmtId="0" fontId="38" fillId="4" borderId="0" applyNumberFormat="0" applyBorder="0" applyAlignment="0" applyProtection="0">
      <alignment vertical="center"/>
    </xf>
    <xf numFmtId="0" fontId="2" fillId="0" borderId="0"/>
    <xf numFmtId="0" fontId="68" fillId="51" borderId="0" applyNumberFormat="0" applyBorder="0" applyAlignment="0" applyProtection="0"/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1" fillId="66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43" fillId="14" borderId="0" applyNumberFormat="0" applyBorder="0" applyAlignment="0" applyProtection="0"/>
    <xf numFmtId="0" fontId="39" fillId="15" borderId="0" applyNumberFormat="0" applyBorder="0" applyAlignment="0" applyProtection="0">
      <alignment vertical="center"/>
    </xf>
    <xf numFmtId="0" fontId="2" fillId="0" borderId="0">
      <alignment vertical="center"/>
    </xf>
    <xf numFmtId="185" fontId="41" fillId="0" borderId="0" applyFont="0" applyFill="0" applyBorder="0" applyAlignment="0" applyProtection="0"/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" fillId="61" borderId="37" applyNumberFormat="0" applyFon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178" fontId="57" fillId="0" borderId="0"/>
    <xf numFmtId="0" fontId="39" fillId="13" borderId="0" applyNumberFormat="0" applyBorder="0" applyAlignment="0" applyProtection="0">
      <alignment vertical="center"/>
    </xf>
    <xf numFmtId="0" fontId="2" fillId="0" borderId="0"/>
    <xf numFmtId="0" fontId="43" fillId="51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2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41" fontId="57" fillId="0" borderId="0" applyFon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/>
    <xf numFmtId="0" fontId="39" fillId="1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5" fillId="17" borderId="23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94" fillId="0" borderId="41" applyNumberFormat="0" applyFill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" fillId="0" borderId="0"/>
    <xf numFmtId="0" fontId="43" fillId="37" borderId="0" applyNumberFormat="0" applyBorder="0" applyAlignment="0" applyProtection="0"/>
    <xf numFmtId="0" fontId="60" fillId="0" borderId="26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10" borderId="23" applyNumberFormat="0" applyAlignment="0" applyProtection="0">
      <alignment vertical="center"/>
    </xf>
    <xf numFmtId="0" fontId="2" fillId="0" borderId="0"/>
    <xf numFmtId="0" fontId="68" fillId="51" borderId="0" applyNumberFormat="0" applyBorder="0" applyAlignment="0" applyProtection="0"/>
    <xf numFmtId="0" fontId="39" fillId="13" borderId="0" applyNumberFormat="0" applyBorder="0" applyAlignment="0" applyProtection="0">
      <alignment vertical="center"/>
    </xf>
    <xf numFmtId="2" fontId="82" fillId="0" borderId="0" applyProtection="0"/>
    <xf numFmtId="0" fontId="43" fillId="21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7" fillId="0" borderId="1">
      <alignment horizontal="distributed" vertical="center" wrapText="1"/>
    </xf>
    <xf numFmtId="0" fontId="91" fillId="0" borderId="0">
      <alignment horizontal="centerContinuous" vertical="center"/>
    </xf>
    <xf numFmtId="0" fontId="39" fillId="13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189" fontId="46" fillId="0" borderId="0" applyFont="0" applyFill="0" applyBorder="0" applyAlignment="0" applyProtection="0"/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0" fillId="61" borderId="37" applyNumberFormat="0" applyFont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" fillId="0" borderId="0"/>
    <xf numFmtId="0" fontId="38" fillId="4" borderId="0" applyNumberFormat="0" applyBorder="0" applyAlignment="0" applyProtection="0">
      <alignment vertical="center"/>
    </xf>
    <xf numFmtId="181" fontId="79" fillId="0" borderId="0" applyFill="0" applyBorder="0" applyAlignment="0"/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82" fillId="0" borderId="42" applyProtection="0"/>
    <xf numFmtId="0" fontId="39" fillId="13" borderId="0" applyNumberFormat="0" applyBorder="0" applyAlignment="0" applyProtection="0">
      <alignment vertical="center"/>
    </xf>
    <xf numFmtId="40" fontId="86" fillId="0" borderId="0" applyFon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68" fillId="35" borderId="0" applyNumberFormat="0" applyBorder="0" applyAlignment="0" applyProtection="0"/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37" fontId="99" fillId="0" borderId="0"/>
    <xf numFmtId="0" fontId="38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0" borderId="0"/>
    <xf numFmtId="0" fontId="38" fillId="2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00" fillId="0" borderId="43" applyNumberFormat="0" applyAlignment="0" applyProtection="0">
      <alignment horizontal="left" vertical="center"/>
    </xf>
    <xf numFmtId="0" fontId="10" fillId="16" borderId="0" applyNumberFormat="0" applyBorder="0" applyAlignment="0" applyProtection="0">
      <alignment vertical="center"/>
    </xf>
    <xf numFmtId="0" fontId="100" fillId="0" borderId="0" applyProtection="0"/>
    <xf numFmtId="0" fontId="39" fillId="1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6" fillId="0" borderId="0" applyFont="0" applyFill="0" applyBorder="0" applyAlignment="0" applyProtection="0"/>
    <xf numFmtId="0" fontId="101" fillId="0" borderId="0"/>
    <xf numFmtId="0" fontId="38" fillId="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5" fillId="17" borderId="23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02" fillId="0" borderId="0"/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9" fontId="83" fillId="0" borderId="0" applyFont="0" applyFill="0" applyBorder="0" applyAlignment="0" applyProtection="0"/>
    <xf numFmtId="0" fontId="40" fillId="0" borderId="24" applyNumberFormat="0" applyFill="0" applyAlignment="0" applyProtection="0">
      <alignment vertical="center"/>
    </xf>
    <xf numFmtId="0" fontId="87" fillId="48" borderId="35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0" borderId="0"/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70" borderId="0" applyNumberFormat="0" applyBorder="0" applyAlignment="0" applyProtection="0"/>
    <xf numFmtId="0" fontId="2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38" fillId="4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56" fillId="65" borderId="0" applyNumberFormat="0" applyBorder="0" applyAlignment="0" applyProtection="0"/>
    <xf numFmtId="0" fontId="44" fillId="1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2" fillId="0" borderId="0"/>
    <xf numFmtId="0" fontId="39" fillId="13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76" fillId="0" borderId="0"/>
    <xf numFmtId="0" fontId="39" fillId="13" borderId="0" applyNumberFormat="0" applyBorder="0" applyAlignment="0" applyProtection="0">
      <alignment vertical="center"/>
    </xf>
    <xf numFmtId="38" fontId="86" fillId="0" borderId="0" applyFon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0" fillId="5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9" fillId="0" borderId="38" applyNumberFormat="0" applyFill="0" applyAlignment="0" applyProtection="0">
      <alignment vertical="center"/>
    </xf>
    <xf numFmtId="38" fontId="104" fillId="12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39" fillId="1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4" fillId="7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" fillId="0" borderId="0"/>
    <xf numFmtId="0" fontId="38" fillId="4" borderId="0" applyNumberFormat="0" applyBorder="0" applyAlignment="0" applyProtection="0">
      <alignment vertical="center"/>
    </xf>
    <xf numFmtId="0" fontId="54" fillId="7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4" fillId="7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7" fillId="0" borderId="0"/>
    <xf numFmtId="43" fontId="41" fillId="0" borderId="0" applyFont="0" applyFill="0" applyBorder="0" applyAlignment="0" applyProtection="0"/>
    <xf numFmtId="0" fontId="44" fillId="5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6" fillId="75" borderId="0" applyNumberFormat="0" applyBorder="0" applyAlignment="0" applyProtection="0"/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6" fillId="0" borderId="0" applyFon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2" fillId="0" borderId="0"/>
    <xf numFmtId="0" fontId="64" fillId="0" borderId="0"/>
    <xf numFmtId="0" fontId="38" fillId="4" borderId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82" fillId="0" borderId="0" applyProtection="0"/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3" fillId="32" borderId="0" applyNumberFormat="0" applyBorder="0" applyAlignment="0" applyProtection="0"/>
    <xf numFmtId="0" fontId="2" fillId="0" borderId="0"/>
    <xf numFmtId="0" fontId="38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39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7" fillId="0" borderId="0"/>
    <xf numFmtId="0" fontId="103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1" fillId="66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08" fillId="0" borderId="3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9" fillId="0" borderId="0"/>
    <xf numFmtId="0" fontId="51" fillId="25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07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72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38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86" fillId="0" borderId="0" applyFont="0" applyFill="0" applyBorder="0" applyAlignment="0" applyProtection="0"/>
    <xf numFmtId="179" fontId="57" fillId="0" borderId="0"/>
    <xf numFmtId="0" fontId="23" fillId="76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41" fontId="41" fillId="0" borderId="0" applyFon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39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00" fillId="0" borderId="5">
      <alignment horizontal="left"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1" fillId="0" borderId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8" fillId="10" borderId="36" applyNumberFormat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192" fontId="7" fillId="0" borderId="1">
      <alignment vertical="center"/>
      <protection locked="0"/>
    </xf>
    <xf numFmtId="0" fontId="39" fillId="1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177" fontId="57" fillId="0" borderId="0"/>
    <xf numFmtId="0" fontId="38" fillId="2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3" fillId="21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10" fontId="104" fillId="10" borderId="1" applyNumberFormat="0" applyBorder="0" applyAlignment="0" applyProtection="0"/>
    <xf numFmtId="0" fontId="43" fillId="78" borderId="0" applyNumberFormat="0" applyBorder="0" applyAlignment="0" applyProtection="0"/>
    <xf numFmtId="0" fontId="39" fillId="13" borderId="0" applyNumberFormat="0" applyBorder="0" applyAlignment="0" applyProtection="0">
      <alignment vertical="center"/>
    </xf>
    <xf numFmtId="10" fontId="41" fillId="0" borderId="0" applyFont="0" applyFill="0" applyBorder="0" applyAlignment="0" applyProtection="0"/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" fillId="0" borderId="0"/>
    <xf numFmtId="0" fontId="83" fillId="0" borderId="0"/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1" fillId="66" borderId="0" applyNumberFormat="0" applyBorder="0" applyAlignment="0" applyProtection="0"/>
    <xf numFmtId="0" fontId="84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6" fillId="30" borderId="0" applyNumberFormat="0" applyBorder="0" applyAlignment="0" applyProtection="0"/>
    <xf numFmtId="0" fontId="39" fillId="13" borderId="0" applyNumberFormat="0" applyBorder="0" applyAlignment="0" applyProtection="0">
      <alignment vertical="center"/>
    </xf>
    <xf numFmtId="0" fontId="106" fillId="0" borderId="0"/>
    <xf numFmtId="0" fontId="10" fillId="1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3" fillId="14" borderId="0" applyNumberFormat="0" applyBorder="0" applyAlignment="0" applyProtection="0"/>
    <xf numFmtId="0" fontId="39" fillId="13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44" fillId="2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1" fillId="66" borderId="0" applyNumberFormat="0" applyBorder="0" applyAlignment="0" applyProtection="0"/>
    <xf numFmtId="190" fontId="46" fillId="0" borderId="0" applyFont="0" applyFill="0" applyBorder="0" applyAlignment="0" applyProtection="0"/>
    <xf numFmtId="0" fontId="43" fillId="77" borderId="0" applyNumberFormat="0" applyBorder="0" applyAlignment="0" applyProtection="0"/>
    <xf numFmtId="0" fontId="43" fillId="80" borderId="0" applyNumberFormat="0" applyBorder="0" applyAlignment="0" applyProtection="0"/>
    <xf numFmtId="0" fontId="3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39" fillId="13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4" fillId="74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68" fillId="51" borderId="0" applyNumberFormat="0" applyBorder="0" applyAlignment="0" applyProtection="0"/>
    <xf numFmtId="43" fontId="2" fillId="0" borderId="0" applyFon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4" fillId="7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6" fillId="0" borderId="0"/>
    <xf numFmtId="0" fontId="38" fillId="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" fillId="0" borderId="0"/>
    <xf numFmtId="0" fontId="39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68" fillId="51" borderId="0" applyNumberFormat="0" applyBorder="0" applyAlignment="0" applyProtection="0"/>
    <xf numFmtId="0" fontId="2" fillId="0" borderId="0" applyNumberFormat="0" applyFill="0" applyBorder="0" applyAlignment="0" applyProtection="0"/>
    <xf numFmtId="0" fontId="39" fillId="13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68" fillId="51" borderId="0" applyNumberFormat="0" applyBorder="0" applyAlignment="0" applyProtection="0"/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187" fontId="46" fillId="0" borderId="0" applyFon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" fillId="0" borderId="0"/>
    <xf numFmtId="0" fontId="38" fillId="4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193" fontId="46" fillId="0" borderId="0" applyFont="0" applyFill="0" applyBorder="0" applyAlignment="0" applyProtection="0"/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" fillId="0" borderId="0"/>
    <xf numFmtId="0" fontId="38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31" borderId="0" applyNumberFormat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2" fillId="0" borderId="0"/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92" fillId="0" borderId="0" applyProtection="0"/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79" fillId="0" borderId="0"/>
    <xf numFmtId="0" fontId="2" fillId="0" borderId="0"/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/>
    <xf numFmtId="0" fontId="2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" fillId="0" borderId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54" fillId="8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3" fillId="36" borderId="0" applyNumberFormat="0" applyBorder="0" applyAlignment="0" applyProtection="0"/>
    <xf numFmtId="0" fontId="2" fillId="0" borderId="0"/>
    <xf numFmtId="0" fontId="38" fillId="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51" fillId="66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66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180" fontId="67" fillId="0" borderId="0" applyFont="0" applyFill="0" applyBorder="0" applyAlignment="0" applyProtection="0"/>
    <xf numFmtId="0" fontId="72" fillId="4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1" fillId="0" borderId="0" xfId="193" applyFont="1" applyFill="1" applyAlignment="1">
      <alignment vertical="top"/>
    </xf>
    <xf numFmtId="0" fontId="2" fillId="0" borderId="0" xfId="193" applyFont="1" applyFill="1" applyAlignment="1">
      <alignment vertical="center"/>
    </xf>
    <xf numFmtId="0" fontId="3" fillId="0" borderId="0" xfId="193" applyFont="1" applyFill="1" applyAlignment="1">
      <alignment vertical="center"/>
    </xf>
    <xf numFmtId="0" fontId="4" fillId="0" borderId="0" xfId="193" applyFont="1" applyFill="1" applyAlignment="1">
      <alignment vertical="center"/>
    </xf>
    <xf numFmtId="0" fontId="2" fillId="0" borderId="0" xfId="0" applyFont="1" applyFill="1" applyAlignment="1"/>
    <xf numFmtId="0" fontId="5" fillId="2" borderId="0" xfId="193" applyFont="1" applyFill="1" applyAlignment="1">
      <alignment horizontal="center" vertical="top"/>
    </xf>
    <xf numFmtId="0" fontId="2" fillId="2" borderId="0" xfId="193" applyFont="1" applyFill="1" applyAlignment="1">
      <alignment vertical="center"/>
    </xf>
    <xf numFmtId="0" fontId="2" fillId="2" borderId="0" xfId="193" applyFont="1" applyFill="1" applyAlignment="1">
      <alignment horizontal="right" vertical="center"/>
    </xf>
    <xf numFmtId="0" fontId="2" fillId="0" borderId="0" xfId="193" applyFont="1" applyFill="1" applyAlignment="1">
      <alignment horizontal="right" vertical="center"/>
    </xf>
    <xf numFmtId="0" fontId="3" fillId="2" borderId="1" xfId="271" applyFont="1" applyFill="1" applyBorder="1" applyAlignment="1">
      <alignment horizontal="center" vertical="center" wrapText="1"/>
    </xf>
    <xf numFmtId="0" fontId="3" fillId="2" borderId="1" xfId="193" applyFont="1" applyFill="1" applyBorder="1" applyAlignment="1">
      <alignment horizontal="center" vertical="center"/>
    </xf>
    <xf numFmtId="0" fontId="3" fillId="2" borderId="1" xfId="193" applyFont="1" applyFill="1" applyBorder="1" applyAlignment="1">
      <alignment horizontal="center" vertical="center" wrapText="1"/>
    </xf>
    <xf numFmtId="0" fontId="2" fillId="2" borderId="1" xfId="193" applyFont="1" applyFill="1" applyBorder="1" applyAlignment="1">
      <alignment horizontal="left" vertical="center" wrapText="1" indent="2"/>
    </xf>
    <xf numFmtId="195" fontId="2" fillId="2" borderId="1" xfId="332" applyNumberFormat="1" applyFont="1" applyFill="1" applyBorder="1">
      <alignment vertical="center"/>
    </xf>
    <xf numFmtId="0" fontId="2" fillId="2" borderId="1" xfId="193" applyFont="1" applyFill="1" applyBorder="1" applyAlignment="1">
      <alignment horizontal="left" vertical="center" wrapText="1" indent="3"/>
    </xf>
    <xf numFmtId="195" fontId="2" fillId="2" borderId="1" xfId="33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2" borderId="0" xfId="714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714" applyFont="1" applyFill="1" applyBorder="1" applyAlignment="1">
      <alignment horizontal="right" vertical="center" wrapText="1"/>
    </xf>
    <xf numFmtId="0" fontId="8" fillId="2" borderId="1" xfId="71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493" applyFont="1" applyFill="1" applyBorder="1" applyAlignment="1">
      <alignment horizontal="left" vertical="center" wrapText="1" indent="1"/>
    </xf>
    <xf numFmtId="195" fontId="7" fillId="2" borderId="1" xfId="21" applyNumberFormat="1" applyFont="1" applyFill="1" applyBorder="1" applyAlignment="1">
      <alignment horizontal="center" vertical="center" wrapText="1"/>
    </xf>
    <xf numFmtId="0" fontId="7" fillId="2" borderId="1" xfId="493" applyFont="1" applyFill="1" applyBorder="1" applyAlignment="1">
      <alignment horizontal="left" vertical="center" wrapText="1" indent="1"/>
    </xf>
    <xf numFmtId="195" fontId="2" fillId="2" borderId="1" xfId="21" applyNumberFormat="1" applyFont="1" applyFill="1" applyBorder="1" applyAlignment="1" applyProtection="1">
      <alignment vertical="center"/>
    </xf>
    <xf numFmtId="195" fontId="2" fillId="2" borderId="1" xfId="21" applyNumberFormat="1" applyFill="1" applyBorder="1" applyAlignment="1">
      <alignment vertical="center"/>
    </xf>
    <xf numFmtId="0" fontId="7" fillId="2" borderId="1" xfId="493" applyFont="1" applyFill="1" applyBorder="1" applyAlignment="1">
      <alignment horizontal="left" vertical="center" wrapText="1"/>
    </xf>
    <xf numFmtId="195" fontId="2" fillId="2" borderId="1" xfId="21" applyNumberFormat="1" applyFont="1" applyFill="1" applyBorder="1" applyAlignment="1">
      <alignment vertical="center"/>
    </xf>
    <xf numFmtId="195" fontId="7" fillId="2" borderId="1" xfId="21" applyNumberFormat="1" applyFont="1" applyFill="1" applyBorder="1" applyAlignment="1">
      <alignment vertical="center"/>
    </xf>
    <xf numFmtId="197" fontId="2" fillId="2" borderId="0" xfId="0" applyNumberFormat="1" applyFont="1" applyFill="1" applyBorder="1" applyAlignment="1">
      <alignment vertical="center"/>
    </xf>
    <xf numFmtId="0" fontId="8" fillId="2" borderId="1" xfId="714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3" xfId="493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vertical="center"/>
    </xf>
    <xf numFmtId="0" fontId="10" fillId="2" borderId="1" xfId="493" applyFont="1" applyFill="1" applyBorder="1" applyAlignment="1">
      <alignment horizontal="left" vertical="center" wrapText="1" indent="1"/>
    </xf>
    <xf numFmtId="0" fontId="10" fillId="2" borderId="1" xfId="493" applyFont="1" applyFill="1" applyBorder="1" applyAlignment="1">
      <alignment horizontal="left" vertical="center" wrapText="1" indent="2"/>
    </xf>
    <xf numFmtId="197" fontId="7" fillId="2" borderId="1" xfId="213" applyNumberFormat="1" applyFont="1" applyFill="1" applyBorder="1" applyAlignment="1">
      <alignment vertical="center"/>
    </xf>
    <xf numFmtId="197" fontId="11" fillId="2" borderId="1" xfId="572" applyNumberFormat="1" applyFont="1" applyFill="1" applyBorder="1" applyAlignment="1">
      <alignment horizontal="left" vertical="center" indent="2"/>
    </xf>
    <xf numFmtId="0" fontId="9" fillId="2" borderId="1" xfId="493" applyFont="1" applyFill="1" applyBorder="1" applyAlignment="1">
      <alignment horizontal="left" vertical="center" wrapText="1" indent="1"/>
    </xf>
    <xf numFmtId="0" fontId="7" fillId="2" borderId="1" xfId="714" applyFont="1" applyFill="1" applyBorder="1" applyAlignment="1">
      <alignment horizontal="left" vertical="center" wrapText="1"/>
    </xf>
    <xf numFmtId="0" fontId="2" fillId="0" borderId="0" xfId="746"/>
    <xf numFmtId="0" fontId="12" fillId="0" borderId="0" xfId="746" applyFont="1" applyAlignment="1">
      <alignment vertical="center" wrapText="1"/>
    </xf>
    <xf numFmtId="0" fontId="2" fillId="0" borderId="0" xfId="746" applyAlignment="1">
      <alignment horizontal="right"/>
    </xf>
    <xf numFmtId="0" fontId="13" fillId="0" borderId="0" xfId="746" applyFont="1" applyAlignment="1">
      <alignment horizontal="center" wrapText="1"/>
    </xf>
    <xf numFmtId="0" fontId="14" fillId="0" borderId="0" xfId="746" applyFont="1" applyAlignment="1">
      <alignment horizontal="center"/>
    </xf>
    <xf numFmtId="0" fontId="15" fillId="0" borderId="0" xfId="746" applyFont="1" applyAlignment="1">
      <alignment horizontal="center"/>
    </xf>
    <xf numFmtId="57" fontId="16" fillId="0" borderId="0" xfId="746" applyNumberFormat="1" applyFont="1"/>
    <xf numFmtId="0" fontId="17" fillId="0" borderId="0" xfId="746" applyFont="1" applyAlignment="1">
      <alignment horizontal="center"/>
    </xf>
    <xf numFmtId="57" fontId="18" fillId="0" borderId="0" xfId="746" applyNumberFormat="1" applyFont="1" applyAlignment="1">
      <alignment horizontal="center"/>
    </xf>
    <xf numFmtId="0" fontId="19" fillId="0" borderId="0" xfId="746" applyFont="1"/>
    <xf numFmtId="31" fontId="20" fillId="0" borderId="0" xfId="746" applyNumberFormat="1" applyFont="1" applyAlignment="1">
      <alignment horizontal="center"/>
    </xf>
    <xf numFmtId="31" fontId="21" fillId="0" borderId="0" xfId="746" applyNumberFormat="1" applyFont="1" applyAlignment="1"/>
    <xf numFmtId="0" fontId="2" fillId="0" borderId="0" xfId="746" applyAlignment="1">
      <alignment horizontal="center"/>
    </xf>
    <xf numFmtId="0" fontId="12" fillId="0" borderId="0" xfId="746" applyFont="1" applyAlignment="1">
      <alignment horizontal="center" vertical="center" wrapText="1"/>
    </xf>
    <xf numFmtId="0" fontId="2" fillId="0" borderId="0" xfId="461">
      <alignment vertical="center"/>
    </xf>
    <xf numFmtId="0" fontId="5" fillId="0" borderId="0" xfId="751" applyFont="1" applyFill="1" applyAlignment="1">
      <alignment horizontal="center" vertical="top" wrapText="1"/>
    </xf>
    <xf numFmtId="0" fontId="2" fillId="0" borderId="0" xfId="751" applyFont="1" applyFill="1" applyAlignment="1">
      <alignment vertical="center"/>
    </xf>
    <xf numFmtId="186" fontId="2" fillId="0" borderId="0" xfId="30" applyNumberFormat="1" applyFont="1" applyFill="1" applyAlignment="1">
      <alignment horizontal="right" vertical="center"/>
    </xf>
    <xf numFmtId="0" fontId="2" fillId="0" borderId="0" xfId="461" applyFont="1">
      <alignment vertical="center"/>
    </xf>
    <xf numFmtId="0" fontId="2" fillId="0" borderId="0" xfId="461" applyNumberFormat="1" applyFont="1" applyFill="1" applyBorder="1" applyAlignment="1">
      <alignment horizontal="right" vertical="center"/>
    </xf>
    <xf numFmtId="0" fontId="3" fillId="0" borderId="1" xfId="714" applyFont="1" applyFill="1" applyBorder="1" applyAlignment="1">
      <alignment horizontal="center" vertical="center" wrapText="1"/>
    </xf>
    <xf numFmtId="0" fontId="3" fillId="0" borderId="1" xfId="714" applyFont="1" applyFill="1" applyBorder="1" applyAlignment="1">
      <alignment horizontal="center" vertical="center"/>
    </xf>
    <xf numFmtId="197" fontId="3" fillId="0" borderId="1" xfId="714" applyNumberFormat="1" applyFont="1" applyFill="1" applyBorder="1" applyAlignment="1">
      <alignment horizontal="center" vertical="center"/>
    </xf>
    <xf numFmtId="0" fontId="3" fillId="0" borderId="0" xfId="751" applyFont="1" applyFill="1" applyAlignment="1">
      <alignment vertical="center"/>
    </xf>
    <xf numFmtId="183" fontId="3" fillId="0" borderId="1" xfId="751" applyNumberFormat="1" applyFont="1" applyFill="1" applyBorder="1" applyAlignment="1" applyProtection="1">
      <alignment horizontal="center" vertical="center" wrapText="1"/>
    </xf>
    <xf numFmtId="0" fontId="22" fillId="0" borderId="1" xfId="461" applyNumberFormat="1" applyFont="1" applyFill="1" applyBorder="1" applyAlignment="1">
      <alignment horizontal="left" vertical="center" wrapText="1" indent="1"/>
    </xf>
    <xf numFmtId="197" fontId="2" fillId="0" borderId="1" xfId="1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/>
    <xf numFmtId="0" fontId="2" fillId="0" borderId="1" xfId="461" applyBorder="1">
      <alignment vertical="center"/>
    </xf>
    <xf numFmtId="194" fontId="2" fillId="3" borderId="2" xfId="0" applyNumberFormat="1" applyFont="1" applyFill="1" applyBorder="1" applyAlignment="1"/>
    <xf numFmtId="0" fontId="23" fillId="0" borderId="1" xfId="461" applyNumberFormat="1" applyFont="1" applyFill="1" applyBorder="1" applyAlignment="1">
      <alignment horizontal="left" vertical="center" wrapText="1" indent="1"/>
    </xf>
    <xf numFmtId="194" fontId="2" fillId="0" borderId="0" xfId="0" applyNumberFormat="1" applyFont="1" applyFill="1" applyAlignment="1"/>
    <xf numFmtId="0" fontId="2" fillId="0" borderId="1" xfId="461" applyNumberFormat="1" applyFont="1" applyFill="1" applyBorder="1" applyAlignment="1">
      <alignment horizontal="left" vertical="center" wrapText="1" indent="1"/>
    </xf>
    <xf numFmtId="0" fontId="2" fillId="3" borderId="0" xfId="0" applyFont="1" applyFill="1" applyAlignment="1"/>
    <xf numFmtId="0" fontId="5" fillId="0" borderId="0" xfId="751" applyFont="1" applyFill="1" applyAlignment="1">
      <alignment vertical="top" wrapText="1"/>
    </xf>
    <xf numFmtId="0" fontId="24" fillId="0" borderId="0" xfId="751" applyFont="1" applyFill="1" applyBorder="1" applyAlignment="1">
      <alignment vertical="center"/>
    </xf>
    <xf numFmtId="0" fontId="24" fillId="0" borderId="0" xfId="751" applyFont="1" applyFill="1" applyAlignment="1">
      <alignment vertical="center"/>
    </xf>
    <xf numFmtId="186" fontId="24" fillId="0" borderId="0" xfId="30" applyNumberFormat="1" applyFont="1" applyFill="1" applyAlignment="1">
      <alignment vertical="center"/>
    </xf>
    <xf numFmtId="0" fontId="3" fillId="0" borderId="1" xfId="751" applyNumberFormat="1" applyFont="1" applyFill="1" applyBorder="1" applyAlignment="1" applyProtection="1">
      <alignment horizontal="left" vertical="center" indent="1"/>
    </xf>
    <xf numFmtId="0" fontId="24" fillId="0" borderId="1" xfId="751" applyFont="1" applyFill="1" applyBorder="1" applyAlignment="1">
      <alignment vertical="center"/>
    </xf>
    <xf numFmtId="186" fontId="24" fillId="0" borderId="1" xfId="30" applyNumberFormat="1" applyFont="1" applyFill="1" applyBorder="1" applyAlignment="1">
      <alignment vertical="center"/>
    </xf>
    <xf numFmtId="194" fontId="24" fillId="0" borderId="0" xfId="751" applyNumberFormat="1" applyFont="1" applyFill="1" applyAlignment="1">
      <alignment vertical="center"/>
    </xf>
    <xf numFmtId="0" fontId="23" fillId="0" borderId="1" xfId="461" applyNumberFormat="1" applyFont="1" applyFill="1" applyBorder="1" applyAlignment="1">
      <alignment horizontal="left" vertical="center" indent="1" shrinkToFit="1"/>
    </xf>
    <xf numFmtId="191" fontId="2" fillId="0" borderId="0" xfId="714" applyNumberFormat="1" applyFont="1" applyFill="1" applyAlignment="1">
      <alignment vertical="center"/>
    </xf>
    <xf numFmtId="191" fontId="24" fillId="0" borderId="0" xfId="751" applyNumberFormat="1" applyFont="1" applyFill="1" applyAlignment="1">
      <alignment vertical="center"/>
    </xf>
    <xf numFmtId="186" fontId="24" fillId="0" borderId="0" xfId="30" applyNumberFormat="1" applyFont="1" applyFill="1" applyBorder="1" applyAlignment="1">
      <alignment vertical="center"/>
    </xf>
    <xf numFmtId="198" fontId="2" fillId="0" borderId="0" xfId="461" applyNumberFormat="1">
      <alignment vertical="center"/>
    </xf>
    <xf numFmtId="198" fontId="2" fillId="0" borderId="0" xfId="461" applyNumberFormat="1" applyFont="1">
      <alignment vertical="center"/>
    </xf>
    <xf numFmtId="0" fontId="3" fillId="0" borderId="4" xfId="714" applyFont="1" applyFill="1" applyBorder="1" applyAlignment="1">
      <alignment horizontal="center" vertical="center"/>
    </xf>
    <xf numFmtId="0" fontId="3" fillId="0" borderId="5" xfId="714" applyFont="1" applyFill="1" applyBorder="1" applyAlignment="1">
      <alignment horizontal="center" vertical="center"/>
    </xf>
    <xf numFmtId="188" fontId="3" fillId="0" borderId="0" xfId="751" applyNumberFormat="1" applyFont="1" applyFill="1" applyBorder="1" applyAlignment="1" applyProtection="1">
      <alignment horizontal="center" vertical="center" wrapText="1"/>
    </xf>
    <xf numFmtId="198" fontId="3" fillId="0" borderId="1" xfId="714" applyNumberFormat="1" applyFont="1" applyFill="1" applyBorder="1" applyAlignment="1">
      <alignment horizontal="center" vertical="center" wrapText="1"/>
    </xf>
    <xf numFmtId="198" fontId="2" fillId="0" borderId="1" xfId="461" applyNumberFormat="1" applyBorder="1">
      <alignment vertical="center"/>
    </xf>
    <xf numFmtId="10" fontId="2" fillId="0" borderId="0" xfId="30" applyNumberFormat="1" applyFont="1" applyFill="1" applyBorder="1" applyAlignment="1" applyProtection="1">
      <alignment horizontal="right" vertical="center"/>
    </xf>
    <xf numFmtId="0" fontId="14" fillId="0" borderId="0" xfId="746" applyFont="1" applyAlignment="1">
      <alignment horizontal="center" wrapText="1"/>
    </xf>
    <xf numFmtId="0" fontId="5" fillId="0" borderId="0" xfId="751" applyFont="1" applyFill="1" applyAlignment="1">
      <alignment vertical="top"/>
    </xf>
    <xf numFmtId="0" fontId="0" fillId="0" borderId="0" xfId="751" applyFont="1" applyFill="1">
      <alignment vertical="center"/>
    </xf>
    <xf numFmtId="0" fontId="3" fillId="0" borderId="0" xfId="751" applyFont="1" applyFill="1">
      <alignment vertical="center"/>
    </xf>
    <xf numFmtId="0" fontId="2" fillId="0" borderId="0" xfId="751" applyFill="1">
      <alignment vertical="center"/>
    </xf>
    <xf numFmtId="0" fontId="24" fillId="0" borderId="0" xfId="751" applyFont="1" applyFill="1">
      <alignment vertical="center"/>
    </xf>
    <xf numFmtId="0" fontId="25" fillId="0" borderId="0" xfId="751" applyFont="1" applyFill="1" applyAlignment="1">
      <alignment horizontal="center" vertical="center"/>
    </xf>
    <xf numFmtId="0" fontId="0" fillId="0" borderId="0" xfId="751" applyFont="1" applyFill="1" applyAlignment="1">
      <alignment horizontal="right" vertical="center"/>
    </xf>
    <xf numFmtId="0" fontId="3" fillId="0" borderId="6" xfId="714" applyFont="1" applyFill="1" applyBorder="1" applyAlignment="1">
      <alignment horizontal="center" vertical="center" wrapText="1"/>
    </xf>
    <xf numFmtId="0" fontId="4" fillId="0" borderId="7" xfId="227" applyFont="1" applyFill="1" applyBorder="1" applyAlignment="1">
      <alignment horizontal="center" vertical="center" wrapText="1"/>
    </xf>
    <xf numFmtId="0" fontId="4" fillId="0" borderId="8" xfId="227" applyFont="1" applyFill="1" applyBorder="1" applyAlignment="1">
      <alignment horizontal="center" vertical="center"/>
    </xf>
    <xf numFmtId="0" fontId="3" fillId="0" borderId="9" xfId="751" applyNumberFormat="1" applyFont="1" applyFill="1" applyBorder="1" applyAlignment="1" applyProtection="1">
      <alignment horizontal="left" vertical="center" indent="1"/>
    </xf>
    <xf numFmtId="198" fontId="0" fillId="0" borderId="10" xfId="751" applyNumberFormat="1" applyFont="1" applyFill="1" applyBorder="1" applyAlignment="1" applyProtection="1">
      <alignment horizontal="right" vertical="center"/>
    </xf>
    <xf numFmtId="198" fontId="0" fillId="0" borderId="11" xfId="751" applyNumberFormat="1" applyFont="1" applyFill="1" applyBorder="1" applyAlignment="1" applyProtection="1">
      <alignment horizontal="right" vertical="center"/>
    </xf>
    <xf numFmtId="0" fontId="0" fillId="0" borderId="0" xfId="714" applyFont="1" applyFill="1" applyAlignment="1">
      <alignment vertical="center"/>
    </xf>
    <xf numFmtId="198" fontId="2" fillId="0" borderId="0" xfId="751" applyNumberFormat="1" applyFill="1">
      <alignment vertical="center"/>
    </xf>
    <xf numFmtId="0" fontId="0" fillId="0" borderId="9" xfId="751" applyNumberFormat="1" applyFont="1" applyFill="1" applyBorder="1" applyAlignment="1" applyProtection="1">
      <alignment horizontal="left" vertical="center" indent="1"/>
    </xf>
    <xf numFmtId="184" fontId="2" fillId="0" borderId="0" xfId="751" applyNumberFormat="1" applyFill="1">
      <alignment vertical="center"/>
    </xf>
    <xf numFmtId="0" fontId="26" fillId="0" borderId="9" xfId="751" applyNumberFormat="1" applyFont="1" applyFill="1" applyBorder="1" applyAlignment="1" applyProtection="1">
      <alignment horizontal="left" vertical="center" indent="2"/>
    </xf>
    <xf numFmtId="197" fontId="0" fillId="0" borderId="12" xfId="714" applyNumberFormat="1" applyFont="1" applyFill="1" applyBorder="1" applyAlignment="1">
      <alignment vertical="center"/>
    </xf>
    <xf numFmtId="195" fontId="7" fillId="0" borderId="11" xfId="21" applyNumberFormat="1" applyFont="1" applyFill="1" applyBorder="1" applyAlignment="1">
      <alignment vertical="center"/>
    </xf>
    <xf numFmtId="0" fontId="0" fillId="0" borderId="9" xfId="751" applyNumberFormat="1" applyFont="1" applyFill="1" applyBorder="1" applyAlignment="1" applyProtection="1">
      <alignment horizontal="left" vertical="center" indent="2"/>
    </xf>
    <xf numFmtId="0" fontId="0" fillId="0" borderId="13" xfId="751" applyNumberFormat="1" applyFont="1" applyFill="1" applyBorder="1" applyAlignment="1" applyProtection="1">
      <alignment horizontal="left" vertical="center" indent="1"/>
    </xf>
    <xf numFmtId="198" fontId="0" fillId="0" borderId="14" xfId="751" applyNumberFormat="1" applyFont="1" applyFill="1" applyBorder="1" applyAlignment="1" applyProtection="1">
      <alignment horizontal="right" vertical="center"/>
    </xf>
    <xf numFmtId="198" fontId="0" fillId="0" borderId="15" xfId="751" applyNumberFormat="1" applyFont="1" applyFill="1" applyBorder="1" applyAlignment="1" applyProtection="1">
      <alignment horizontal="right" vertical="center"/>
    </xf>
    <xf numFmtId="0" fontId="0" fillId="0" borderId="16" xfId="751" applyNumberFormat="1" applyFont="1" applyFill="1" applyBorder="1" applyAlignment="1" applyProtection="1">
      <alignment horizontal="left" vertical="center" indent="1"/>
    </xf>
    <xf numFmtId="198" fontId="0" fillId="0" borderId="17" xfId="751" applyNumberFormat="1" applyFont="1" applyFill="1" applyBorder="1" applyAlignment="1" applyProtection="1">
      <alignment horizontal="right" vertical="center"/>
    </xf>
    <xf numFmtId="198" fontId="0" fillId="0" borderId="18" xfId="751" applyNumberFormat="1" applyFont="1" applyFill="1" applyBorder="1" applyAlignment="1" applyProtection="1">
      <alignment horizontal="right" vertical="center"/>
    </xf>
    <xf numFmtId="183" fontId="2" fillId="0" borderId="0" xfId="751" applyNumberFormat="1" applyFill="1">
      <alignment vertical="center"/>
    </xf>
    <xf numFmtId="0" fontId="5" fillId="0" borderId="0" xfId="714" applyFont="1" applyFill="1" applyAlignment="1">
      <alignment vertical="top"/>
    </xf>
    <xf numFmtId="0" fontId="0" fillId="0" borderId="0" xfId="714" applyFont="1" applyFill="1" applyAlignment="1">
      <alignment vertical="center" wrapText="1"/>
    </xf>
    <xf numFmtId="197" fontId="0" fillId="0" borderId="0" xfId="714" applyNumberFormat="1" applyFont="1" applyFill="1" applyAlignment="1">
      <alignment vertical="center"/>
    </xf>
    <xf numFmtId="0" fontId="12" fillId="0" borderId="0" xfId="714" applyFont="1" applyFill="1" applyAlignment="1">
      <alignment horizontal="center" vertical="center"/>
    </xf>
    <xf numFmtId="183" fontId="0" fillId="0" borderId="0" xfId="714" applyNumberFormat="1" applyFont="1" applyFill="1" applyAlignment="1">
      <alignment horizontal="right" vertical="center"/>
    </xf>
    <xf numFmtId="0" fontId="3" fillId="0" borderId="6" xfId="714" applyFont="1" applyFill="1" applyBorder="1" applyAlignment="1">
      <alignment horizontal="centerContinuous" vertical="center" wrapText="1"/>
    </xf>
    <xf numFmtId="197" fontId="3" fillId="0" borderId="7" xfId="714" applyNumberFormat="1" applyFont="1" applyFill="1" applyBorder="1" applyAlignment="1">
      <alignment horizontal="center" vertical="center" wrapText="1"/>
    </xf>
    <xf numFmtId="197" fontId="3" fillId="0" borderId="8" xfId="714" applyNumberFormat="1" applyFont="1" applyFill="1" applyBorder="1" applyAlignment="1">
      <alignment horizontal="center" vertical="center" wrapText="1"/>
    </xf>
    <xf numFmtId="0" fontId="22" fillId="0" borderId="9" xfId="714" applyFont="1" applyFill="1" applyBorder="1" applyAlignment="1">
      <alignment horizontal="left" vertical="center" wrapText="1" indent="1"/>
    </xf>
    <xf numFmtId="41" fontId="0" fillId="0" borderId="10" xfId="107" applyFont="1" applyFill="1" applyBorder="1" applyAlignment="1">
      <alignment horizontal="right" vertical="center"/>
    </xf>
    <xf numFmtId="41" fontId="0" fillId="0" borderId="11" xfId="107" applyFont="1" applyFill="1" applyBorder="1" applyAlignment="1">
      <alignment horizontal="right" vertical="center"/>
    </xf>
    <xf numFmtId="0" fontId="0" fillId="0" borderId="9" xfId="714" applyFont="1" applyFill="1" applyBorder="1" applyAlignment="1">
      <alignment horizontal="left" vertical="center" indent="1"/>
    </xf>
    <xf numFmtId="41" fontId="0" fillId="0" borderId="10" xfId="107" applyFont="1" applyBorder="1" applyAlignment="1">
      <alignment vertical="center"/>
    </xf>
    <xf numFmtId="41" fontId="0" fillId="0" borderId="11" xfId="107" applyFont="1" applyBorder="1" applyAlignment="1">
      <alignment vertical="center"/>
    </xf>
    <xf numFmtId="41" fontId="0" fillId="0" borderId="19" xfId="107" applyFont="1" applyFill="1" applyBorder="1" applyAlignment="1">
      <alignment vertical="center"/>
    </xf>
    <xf numFmtId="0" fontId="26" fillId="0" borderId="9" xfId="714" applyFont="1" applyFill="1" applyBorder="1" applyAlignment="1">
      <alignment horizontal="left" vertical="center" indent="2"/>
    </xf>
    <xf numFmtId="195" fontId="7" fillId="0" borderId="10" xfId="21" applyNumberFormat="1" applyFont="1" applyFill="1" applyBorder="1" applyAlignment="1">
      <alignment vertical="center"/>
    </xf>
    <xf numFmtId="197" fontId="0" fillId="0" borderId="19" xfId="714" applyNumberFormat="1" applyFont="1" applyFill="1" applyBorder="1" applyAlignment="1">
      <alignment vertical="center"/>
    </xf>
    <xf numFmtId="0" fontId="0" fillId="0" borderId="9" xfId="714" applyFont="1" applyFill="1" applyBorder="1" applyAlignment="1">
      <alignment horizontal="left" vertical="center" indent="2"/>
    </xf>
    <xf numFmtId="0" fontId="7" fillId="0" borderId="11" xfId="0" applyFont="1" applyFill="1" applyBorder="1" applyAlignment="1">
      <alignment vertical="center"/>
    </xf>
    <xf numFmtId="0" fontId="0" fillId="0" borderId="16" xfId="714" applyFont="1" applyFill="1" applyBorder="1" applyAlignment="1">
      <alignment horizontal="left" vertical="center" indent="1"/>
    </xf>
    <xf numFmtId="197" fontId="0" fillId="0" borderId="17" xfId="344" applyNumberFormat="1" applyFont="1" applyFill="1" applyBorder="1" applyAlignment="1">
      <alignment vertical="center"/>
    </xf>
    <xf numFmtId="197" fontId="0" fillId="0" borderId="18" xfId="344" applyNumberFormat="1" applyFont="1" applyFill="1" applyBorder="1" applyAlignment="1">
      <alignment vertical="center"/>
    </xf>
    <xf numFmtId="0" fontId="24" fillId="4" borderId="0" xfId="807" applyFont="1" applyFill="1">
      <alignment vertical="center"/>
    </xf>
    <xf numFmtId="0" fontId="2" fillId="0" borderId="0" xfId="809" applyFill="1"/>
    <xf numFmtId="0" fontId="2" fillId="4" borderId="0" xfId="809" applyFill="1"/>
    <xf numFmtId="0" fontId="24" fillId="0" borderId="0" xfId="807" applyFont="1" applyFill="1">
      <alignment vertical="center"/>
    </xf>
    <xf numFmtId="195" fontId="2" fillId="0" borderId="0" xfId="648" applyNumberFormat="1" applyFont="1" applyFill="1" applyAlignment="1">
      <alignment vertical="center"/>
    </xf>
    <xf numFmtId="195" fontId="24" fillId="0" borderId="0" xfId="648" applyNumberFormat="1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99" fontId="2" fillId="2" borderId="0" xfId="0" applyNumberFormat="1" applyFont="1" applyFill="1" applyAlignment="1">
      <alignment vertical="center"/>
    </xf>
    <xf numFmtId="199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8" fillId="5" borderId="1" xfId="0" applyNumberFormat="1" applyFont="1" applyFill="1" applyBorder="1" applyAlignment="1" applyProtection="1">
      <alignment horizontal="center" vertical="center"/>
    </xf>
    <xf numFmtId="195" fontId="28" fillId="5" borderId="1" xfId="21" applyNumberFormat="1" applyFont="1" applyFill="1" applyBorder="1" applyAlignment="1" applyProtection="1">
      <alignment horizontal="center" vertical="center"/>
    </xf>
    <xf numFmtId="9" fontId="7" fillId="5" borderId="1" xfId="30" applyFont="1" applyFill="1" applyBorder="1" applyAlignment="1" applyProtection="1">
      <alignment horizontal="right" vertical="center"/>
    </xf>
    <xf numFmtId="3" fontId="7" fillId="5" borderId="1" xfId="0" applyNumberFormat="1" applyFont="1" applyFill="1" applyBorder="1" applyAlignment="1" applyProtection="1">
      <alignment horizontal="right" vertical="center"/>
    </xf>
    <xf numFmtId="0" fontId="28" fillId="6" borderId="1" xfId="0" applyNumberFormat="1" applyFont="1" applyFill="1" applyBorder="1" applyAlignment="1" applyProtection="1">
      <alignment horizontal="left" vertical="center"/>
    </xf>
    <xf numFmtId="195" fontId="28" fillId="6" borderId="1" xfId="21" applyNumberFormat="1" applyFont="1" applyFill="1" applyBorder="1" applyAlignment="1" applyProtection="1">
      <alignment horizontal="left" vertical="center"/>
    </xf>
    <xf numFmtId="9" fontId="7" fillId="7" borderId="1" xfId="30" applyFont="1" applyFill="1" applyBorder="1" applyAlignment="1" applyProtection="1">
      <alignment horizontal="right" vertical="center"/>
    </xf>
    <xf numFmtId="3" fontId="7" fillId="6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195" fontId="7" fillId="0" borderId="1" xfId="21" applyNumberFormat="1" applyFont="1" applyFill="1" applyBorder="1" applyAlignment="1" applyProtection="1">
      <alignment horizontal="left" vertical="center"/>
    </xf>
    <xf numFmtId="9" fontId="7" fillId="0" borderId="1" xfId="30" applyFont="1" applyFill="1" applyBorder="1" applyAlignment="1" applyProtection="1">
      <alignment horizontal="right"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195" fontId="7" fillId="0" borderId="1" xfId="21" applyNumberFormat="1" applyFont="1" applyFill="1" applyBorder="1" applyAlignment="1" applyProtection="1">
      <alignment horizontal="right" vertical="center"/>
    </xf>
    <xf numFmtId="0" fontId="2" fillId="8" borderId="0" xfId="0" applyFont="1" applyFill="1" applyAlignment="1"/>
    <xf numFmtId="0" fontId="2" fillId="9" borderId="0" xfId="0" applyFont="1" applyFill="1" applyAlignment="1"/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8" fillId="0" borderId="9" xfId="0" applyNumberFormat="1" applyFont="1" applyFill="1" applyBorder="1" applyAlignment="1" applyProtection="1">
      <alignment horizontal="left" vertical="center"/>
    </xf>
    <xf numFmtId="195" fontId="7" fillId="0" borderId="10" xfId="21" applyNumberFormat="1" applyFont="1" applyFill="1" applyBorder="1" applyAlignment="1" applyProtection="1">
      <alignment horizontal="right" vertical="center"/>
    </xf>
    <xf numFmtId="9" fontId="2" fillId="0" borderId="10" xfId="30" applyFont="1" applyFill="1" applyBorder="1" applyAlignment="1">
      <alignment horizontal="center"/>
    </xf>
    <xf numFmtId="195" fontId="2" fillId="0" borderId="11" xfId="21" applyNumberFormat="1" applyFont="1" applyFill="1" applyBorder="1" applyAlignment="1"/>
    <xf numFmtId="0" fontId="28" fillId="9" borderId="9" xfId="0" applyNumberFormat="1" applyFont="1" applyFill="1" applyBorder="1" applyAlignment="1" applyProtection="1">
      <alignment horizontal="left" vertical="center"/>
    </xf>
    <xf numFmtId="195" fontId="7" fillId="9" borderId="10" xfId="21" applyNumberFormat="1" applyFont="1" applyFill="1" applyBorder="1" applyAlignment="1" applyProtection="1">
      <alignment horizontal="right" vertical="center"/>
    </xf>
    <xf numFmtId="9" fontId="2" fillId="9" borderId="10" xfId="30" applyFont="1" applyFill="1" applyBorder="1" applyAlignment="1">
      <alignment horizontal="center"/>
    </xf>
    <xf numFmtId="195" fontId="2" fillId="9" borderId="11" xfId="21" applyNumberFormat="1" applyFont="1" applyFill="1" applyBorder="1" applyAlignment="1"/>
    <xf numFmtId="0" fontId="28" fillId="8" borderId="9" xfId="0" applyNumberFormat="1" applyFont="1" applyFill="1" applyBorder="1" applyAlignment="1" applyProtection="1">
      <alignment horizontal="left" vertical="center"/>
    </xf>
    <xf numFmtId="195" fontId="7" fillId="8" borderId="10" xfId="21" applyNumberFormat="1" applyFont="1" applyFill="1" applyBorder="1" applyAlignment="1" applyProtection="1">
      <alignment horizontal="right" vertical="center"/>
    </xf>
    <xf numFmtId="9" fontId="2" fillId="8" borderId="10" xfId="30" applyFont="1" applyFill="1" applyBorder="1" applyAlignment="1">
      <alignment horizontal="center"/>
    </xf>
    <xf numFmtId="195" fontId="2" fillId="8" borderId="11" xfId="21" applyNumberFormat="1" applyFont="1" applyFill="1" applyBorder="1" applyAlignment="1"/>
    <xf numFmtId="0" fontId="7" fillId="0" borderId="9" xfId="0" applyNumberFormat="1" applyFont="1" applyFill="1" applyBorder="1" applyAlignment="1" applyProtection="1">
      <alignment horizontal="left" vertical="center"/>
    </xf>
    <xf numFmtId="0" fontId="28" fillId="0" borderId="16" xfId="0" applyNumberFormat="1" applyFont="1" applyFill="1" applyBorder="1" applyAlignment="1" applyProtection="1">
      <alignment horizontal="left" vertical="center"/>
    </xf>
    <xf numFmtId="195" fontId="7" fillId="0" borderId="17" xfId="21" applyNumberFormat="1" applyFont="1" applyFill="1" applyBorder="1" applyAlignment="1" applyProtection="1">
      <alignment horizontal="right" vertical="center"/>
    </xf>
    <xf numFmtId="9" fontId="2" fillId="0" borderId="17" xfId="30" applyFont="1" applyFill="1" applyBorder="1" applyAlignment="1">
      <alignment horizontal="center"/>
    </xf>
    <xf numFmtId="195" fontId="2" fillId="0" borderId="18" xfId="21" applyNumberFormat="1" applyFont="1" applyFill="1" applyBorder="1" applyAlignment="1"/>
    <xf numFmtId="0" fontId="2" fillId="0" borderId="0" xfId="213"/>
    <xf numFmtId="0" fontId="0" fillId="0" borderId="0" xfId="0" applyAlignment="1">
      <alignment vertical="center"/>
    </xf>
    <xf numFmtId="0" fontId="29" fillId="0" borderId="0" xfId="411" applyFont="1" applyAlignment="1">
      <alignment horizontal="center" vertical="center"/>
    </xf>
    <xf numFmtId="0" fontId="29" fillId="0" borderId="0" xfId="411" applyFont="1" applyAlignment="1">
      <alignment vertical="center"/>
    </xf>
    <xf numFmtId="0" fontId="2" fillId="0" borderId="0" xfId="213" applyAlignment="1">
      <alignment vertical="center"/>
    </xf>
    <xf numFmtId="0" fontId="2" fillId="0" borderId="0" xfId="213" applyAlignment="1">
      <alignment horizontal="right" vertical="center"/>
    </xf>
    <xf numFmtId="0" fontId="0" fillId="0" borderId="0" xfId="411" applyFont="1" applyFill="1"/>
    <xf numFmtId="0" fontId="7" fillId="0" borderId="1" xfId="411" applyNumberFormat="1" applyFont="1" applyBorder="1" applyAlignment="1">
      <alignment horizontal="center" vertical="center" wrapText="1"/>
    </xf>
    <xf numFmtId="0" fontId="0" fillId="0" borderId="1" xfId="411" applyNumberFormat="1" applyFont="1" applyBorder="1" applyAlignment="1">
      <alignment horizontal="center" vertical="center" wrapText="1"/>
    </xf>
    <xf numFmtId="0" fontId="0" fillId="0" borderId="1" xfId="411" applyNumberFormat="1" applyFont="1" applyFill="1" applyBorder="1" applyAlignment="1">
      <alignment horizontal="center" vertical="center" wrapText="1"/>
    </xf>
    <xf numFmtId="0" fontId="30" fillId="0" borderId="20" xfId="0" applyNumberFormat="1" applyFont="1" applyFill="1" applyBorder="1" applyAlignment="1">
      <alignment horizontal="left" vertical="center" wrapText="1"/>
    </xf>
    <xf numFmtId="196" fontId="2" fillId="0" borderId="1" xfId="21" applyNumberFormat="1" applyFont="1" applyFill="1" applyBorder="1" applyAlignment="1">
      <alignment vertical="center"/>
    </xf>
    <xf numFmtId="197" fontId="0" fillId="0" borderId="20" xfId="0" applyNumberFormat="1" applyBorder="1" applyAlignment="1">
      <alignment vertical="center"/>
    </xf>
    <xf numFmtId="0" fontId="28" fillId="7" borderId="1" xfId="0" applyNumberFormat="1" applyFont="1" applyFill="1" applyBorder="1" applyAlignment="1" applyProtection="1">
      <alignment horizontal="left" vertical="center"/>
    </xf>
    <xf numFmtId="196" fontId="2" fillId="7" borderId="1" xfId="21" applyNumberFormat="1" applyFont="1" applyFill="1" applyBorder="1" applyAlignment="1">
      <alignment vertical="center"/>
    </xf>
    <xf numFmtId="197" fontId="0" fillId="7" borderId="20" xfId="0" applyNumberFormat="1" applyFill="1" applyBorder="1" applyAlignment="1">
      <alignment vertical="center"/>
    </xf>
    <xf numFmtId="197" fontId="2" fillId="0" borderId="1" xfId="21" applyNumberFormat="1" applyFont="1" applyFill="1" applyBorder="1" applyAlignment="1">
      <alignment vertical="center"/>
    </xf>
    <xf numFmtId="196" fontId="2" fillId="0" borderId="1" xfId="21" applyNumberFormat="1" applyFont="1" applyFill="1" applyBorder="1" applyAlignment="1">
      <alignment horizontal="left" vertical="center" indent="3"/>
    </xf>
    <xf numFmtId="196" fontId="10" fillId="0" borderId="21" xfId="21" applyNumberFormat="1" applyFont="1" applyBorder="1" applyAlignment="1">
      <alignment horizontal="right" vertical="center" shrinkToFit="1"/>
    </xf>
    <xf numFmtId="196" fontId="2" fillId="0" borderId="1" xfId="21" applyNumberFormat="1" applyFont="1" applyFill="1" applyBorder="1" applyAlignment="1">
      <alignment horizontal="right" vertical="center"/>
    </xf>
    <xf numFmtId="186" fontId="2" fillId="0" borderId="0" xfId="30" applyNumberFormat="1" applyFont="1" applyFill="1" applyBorder="1" applyAlignment="1" applyProtection="1"/>
    <xf numFmtId="0" fontId="0" fillId="0" borderId="0" xfId="411" applyFont="1"/>
    <xf numFmtId="0" fontId="0" fillId="0" borderId="22" xfId="411" applyFont="1" applyBorder="1" applyAlignment="1">
      <alignment horizontal="right" vertical="center"/>
    </xf>
    <xf numFmtId="0" fontId="0" fillId="0" borderId="1" xfId="411" applyFont="1" applyBorder="1" applyAlignment="1">
      <alignment horizontal="center" vertical="center"/>
    </xf>
    <xf numFmtId="0" fontId="0" fillId="0" borderId="1" xfId="411" applyFont="1" applyBorder="1" applyAlignment="1">
      <alignment horizontal="center" vertical="center" wrapText="1"/>
    </xf>
    <xf numFmtId="0" fontId="7" fillId="0" borderId="1" xfId="411" applyFont="1" applyFill="1" applyBorder="1" applyAlignment="1">
      <alignment horizontal="center" vertical="center" wrapText="1"/>
    </xf>
    <xf numFmtId="0" fontId="7" fillId="0" borderId="1" xfId="411" applyFont="1" applyBorder="1" applyAlignment="1">
      <alignment horizontal="center" vertical="center" wrapText="1"/>
    </xf>
    <xf numFmtId="0" fontId="4" fillId="10" borderId="1" xfId="411" applyFont="1" applyFill="1" applyBorder="1" applyAlignment="1">
      <alignment horizontal="center" vertical="center"/>
    </xf>
    <xf numFmtId="195" fontId="4" fillId="10" borderId="1" xfId="21" applyNumberFormat="1" applyFont="1" applyFill="1" applyBorder="1" applyAlignment="1" applyProtection="1">
      <alignment horizontal="center" vertical="center"/>
    </xf>
    <xf numFmtId="195" fontId="4" fillId="0" borderId="1" xfId="21" applyNumberFormat="1" applyFont="1" applyFill="1" applyBorder="1" applyAlignment="1" applyProtection="1">
      <alignment horizontal="center" vertical="center"/>
    </xf>
    <xf numFmtId="197" fontId="4" fillId="0" borderId="1" xfId="411" applyNumberFormat="1" applyFont="1" applyFill="1" applyBorder="1" applyAlignment="1">
      <alignment horizontal="center" vertical="center"/>
    </xf>
    <xf numFmtId="186" fontId="4" fillId="0" borderId="1" xfId="30" applyNumberFormat="1" applyFont="1" applyFill="1" applyBorder="1" applyAlignment="1" applyProtection="1">
      <alignment horizontal="center" vertical="center"/>
    </xf>
    <xf numFmtId="0" fontId="0" fillId="0" borderId="1" xfId="411" applyFont="1" applyFill="1" applyBorder="1" applyAlignment="1">
      <alignment horizontal="left" vertical="center"/>
    </xf>
    <xf numFmtId="195" fontId="2" fillId="0" borderId="1" xfId="21" applyNumberFormat="1" applyFont="1" applyBorder="1" applyAlignment="1">
      <alignment horizontal="right" vertical="center" shrinkToFit="1"/>
    </xf>
    <xf numFmtId="195" fontId="0" fillId="0" borderId="1" xfId="21" applyNumberFormat="1" applyFont="1" applyFill="1" applyBorder="1" applyAlignment="1" applyProtection="1">
      <alignment horizontal="center" vertical="center"/>
    </xf>
    <xf numFmtId="195" fontId="0" fillId="0" borderId="1" xfId="21" applyNumberFormat="1" applyFont="1" applyFill="1" applyBorder="1" applyAlignment="1">
      <alignment vertical="center"/>
    </xf>
    <xf numFmtId="186" fontId="0" fillId="0" borderId="1" xfId="30" applyNumberFormat="1" applyFont="1" applyFill="1" applyBorder="1" applyAlignment="1">
      <alignment vertical="center"/>
    </xf>
    <xf numFmtId="186" fontId="2" fillId="0" borderId="1" xfId="30" applyNumberFormat="1" applyFont="1" applyFill="1" applyBorder="1" applyAlignment="1" applyProtection="1">
      <alignment horizontal="center" vertical="center"/>
    </xf>
    <xf numFmtId="0" fontId="11" fillId="0" borderId="1" xfId="411" applyFont="1" applyFill="1" applyBorder="1" applyAlignment="1">
      <alignment horizontal="left" vertical="center"/>
    </xf>
    <xf numFmtId="195" fontId="11" fillId="0" borderId="1" xfId="21" applyNumberFormat="1" applyFont="1" applyFill="1" applyBorder="1" applyAlignment="1" applyProtection="1">
      <alignment horizontal="center" vertical="center"/>
    </xf>
    <xf numFmtId="195" fontId="2" fillId="2" borderId="1" xfId="21" applyNumberFormat="1" applyFont="1" applyFill="1" applyBorder="1" applyAlignment="1" applyProtection="1">
      <alignment horizontal="center" vertical="center"/>
    </xf>
    <xf numFmtId="0" fontId="26" fillId="0" borderId="1" xfId="411" applyFont="1" applyFill="1" applyBorder="1" applyAlignment="1">
      <alignment horizontal="left" vertical="center"/>
    </xf>
    <xf numFmtId="195" fontId="2" fillId="0" borderId="1" xfId="21" applyNumberFormat="1" applyFont="1" applyBorder="1" applyAlignment="1">
      <alignment horizontal="right" vertical="center"/>
    </xf>
    <xf numFmtId="186" fontId="29" fillId="0" borderId="0" xfId="30" applyNumberFormat="1" applyFont="1" applyFill="1" applyBorder="1" applyAlignment="1" applyProtection="1">
      <alignment horizontal="center" vertical="center"/>
    </xf>
    <xf numFmtId="186" fontId="0" fillId="0" borderId="22" xfId="30" applyNumberFormat="1" applyFont="1" applyFill="1" applyBorder="1" applyAlignment="1" applyProtection="1">
      <alignment horizontal="right" vertical="center"/>
    </xf>
    <xf numFmtId="186" fontId="26" fillId="0" borderId="1" xfId="30" applyNumberFormat="1" applyFont="1" applyFill="1" applyBorder="1" applyAlignment="1" applyProtection="1">
      <alignment horizontal="center" vertical="center" wrapText="1"/>
    </xf>
    <xf numFmtId="186" fontId="31" fillId="0" borderId="1" xfId="30" applyNumberFormat="1" applyFont="1" applyFill="1" applyBorder="1" applyAlignment="1" applyProtection="1">
      <alignment vertical="center"/>
    </xf>
    <xf numFmtId="186" fontId="0" fillId="0" borderId="1" xfId="30" applyNumberFormat="1" applyFont="1" applyFill="1" applyBorder="1" applyAlignment="1" applyProtection="1">
      <alignment vertical="center"/>
    </xf>
    <xf numFmtId="0" fontId="3" fillId="0" borderId="0" xfId="714" applyFont="1" applyFill="1" applyAlignment="1">
      <alignment vertical="center"/>
    </xf>
    <xf numFmtId="0" fontId="32" fillId="0" borderId="0" xfId="714" applyFont="1" applyFill="1" applyAlignment="1">
      <alignment vertical="center"/>
    </xf>
    <xf numFmtId="183" fontId="0" fillId="0" borderId="0" xfId="714" applyNumberFormat="1" applyFont="1" applyFill="1" applyAlignment="1">
      <alignment vertical="center"/>
    </xf>
    <xf numFmtId="0" fontId="27" fillId="0" borderId="0" xfId="714" applyFont="1" applyFill="1" applyAlignment="1">
      <alignment horizontal="center" vertical="center"/>
    </xf>
    <xf numFmtId="197" fontId="5" fillId="0" borderId="0" xfId="714" applyNumberFormat="1" applyFont="1" applyFill="1" applyAlignment="1">
      <alignment vertical="top"/>
    </xf>
    <xf numFmtId="197" fontId="0" fillId="0" borderId="0" xfId="714" applyNumberFormat="1" applyFont="1" applyFill="1" applyAlignment="1">
      <alignment horizontal="right" vertical="center"/>
    </xf>
    <xf numFmtId="0" fontId="3" fillId="0" borderId="1" xfId="714" applyFont="1" applyFill="1" applyBorder="1" applyAlignment="1">
      <alignment horizontal="centerContinuous" vertical="center" wrapText="1"/>
    </xf>
    <xf numFmtId="197" fontId="3" fillId="0" borderId="1" xfId="714" applyNumberFormat="1" applyFont="1" applyFill="1" applyBorder="1" applyAlignment="1">
      <alignment horizontal="center" vertical="center" wrapText="1"/>
    </xf>
    <xf numFmtId="183" fontId="3" fillId="0" borderId="1" xfId="714" applyNumberFormat="1" applyFont="1" applyFill="1" applyBorder="1" applyAlignment="1">
      <alignment horizontal="center" vertical="center" wrapText="1"/>
    </xf>
    <xf numFmtId="197" fontId="0" fillId="0" borderId="0" xfId="714" applyNumberFormat="1" applyFont="1" applyFill="1" applyAlignment="1">
      <alignment vertical="center" wrapText="1"/>
    </xf>
    <xf numFmtId="0" fontId="3" fillId="0" borderId="1" xfId="714" applyFont="1" applyFill="1" applyBorder="1" applyAlignment="1">
      <alignment horizontal="left" vertical="center" wrapText="1" indent="1"/>
    </xf>
    <xf numFmtId="197" fontId="0" fillId="0" borderId="1" xfId="714" applyNumberFormat="1" applyFont="1" applyFill="1" applyBorder="1" applyAlignment="1">
      <alignment horizontal="right" vertical="center"/>
    </xf>
    <xf numFmtId="186" fontId="0" fillId="0" borderId="1" xfId="344" applyNumberFormat="1" applyFont="1" applyFill="1" applyBorder="1" applyAlignment="1">
      <alignment vertical="center"/>
    </xf>
    <xf numFmtId="186" fontId="3" fillId="0" borderId="0" xfId="714" applyNumberFormat="1" applyFont="1" applyFill="1" applyAlignment="1">
      <alignment vertical="center"/>
    </xf>
    <xf numFmtId="0" fontId="3" fillId="0" borderId="1" xfId="714" applyFont="1" applyFill="1" applyBorder="1" applyAlignment="1">
      <alignment horizontal="left" vertical="center" indent="1"/>
    </xf>
    <xf numFmtId="197" fontId="3" fillId="0" borderId="0" xfId="714" applyNumberFormat="1" applyFont="1" applyFill="1" applyAlignment="1">
      <alignment vertical="center"/>
    </xf>
    <xf numFmtId="0" fontId="0" fillId="0" borderId="1" xfId="714" applyFont="1" applyFill="1" applyBorder="1" applyAlignment="1">
      <alignment horizontal="left" vertical="center" indent="1"/>
    </xf>
    <xf numFmtId="197" fontId="0" fillId="0" borderId="1" xfId="344" applyNumberFormat="1" applyFont="1" applyFill="1" applyBorder="1" applyAlignment="1">
      <alignment horizontal="right" vertical="center"/>
    </xf>
    <xf numFmtId="197" fontId="32" fillId="0" borderId="0" xfId="714" applyNumberFormat="1" applyFont="1" applyFill="1" applyAlignment="1">
      <alignment vertical="center"/>
    </xf>
    <xf numFmtId="0" fontId="2" fillId="0" borderId="0" xfId="746" applyFont="1"/>
    <xf numFmtId="0" fontId="12" fillId="0" borderId="0" xfId="746" applyFont="1"/>
    <xf numFmtId="0" fontId="33" fillId="0" borderId="0" xfId="746" applyFont="1"/>
    <xf numFmtId="0" fontId="34" fillId="0" borderId="0" xfId="746" applyFont="1" applyAlignment="1">
      <alignment horizontal="center"/>
    </xf>
    <xf numFmtId="57" fontId="35" fillId="0" borderId="0" xfId="746" applyNumberFormat="1" applyFont="1" applyAlignment="1">
      <alignment horizontal="center"/>
    </xf>
    <xf numFmtId="0" fontId="12" fillId="0" borderId="0" xfId="746" applyFont="1" applyAlignment="1">
      <alignment horizontal="left" vertical="center" wrapText="1"/>
    </xf>
  </cellXfs>
  <cellStyles count="842">
    <cellStyle name="常规" xfId="0" builtinId="0"/>
    <cellStyle name="货币[0]" xfId="1" builtinId="7"/>
    <cellStyle name="差_gdp" xfId="2"/>
    <cellStyle name="20% - 强调文字颜色 3" xfId="3" builtinId="38"/>
    <cellStyle name="差_30云南_1" xfId="4"/>
    <cellStyle name="输入" xfId="5" builtinId="20"/>
    <cellStyle name="货币" xfId="6" builtinId="4"/>
    <cellStyle name="好_核定人数下发表_财力性转移支付2010年预算参考数" xfId="7"/>
    <cellStyle name="差_30云南_1_财力性转移支付2010年预算参考数" xfId="8"/>
    <cellStyle name="好_34青海" xfId="9"/>
    <cellStyle name="好_行政公检法测算_不含人员经费系数" xfId="10"/>
    <cellStyle name="千位分隔[0]" xfId="11" builtinId="6"/>
    <cellStyle name="好_人员工资和公用经费3" xfId="12"/>
    <cellStyle name="Accent2 - 40%" xfId="13"/>
    <cellStyle name="差_县市旗测算20080508" xfId="14"/>
    <cellStyle name="好_行政（人员）" xfId="15"/>
    <cellStyle name="好_人员工资和公用经费3_财力性转移支付2010年预算参考数" xfId="16"/>
    <cellStyle name="计算 2" xfId="17"/>
    <cellStyle name="40% - 强调文字颜色 3" xfId="18" builtinId="39"/>
    <cellStyle name="差" xfId="19" builtinId="27"/>
    <cellStyle name="好_分析缺口率_财力性转移支付2010年预算参考数" xfId="20"/>
    <cellStyle name="千位分隔" xfId="21" builtinId="3"/>
    <cellStyle name="差_市辖区测算-新科目（20080626）" xfId="22"/>
    <cellStyle name="60% - 强调文字颜色 3" xfId="23" builtinId="40"/>
    <cellStyle name="Accent2 - 60%" xfId="24"/>
    <cellStyle name="超链接" xfId="25" builtinId="8"/>
    <cellStyle name="差_缺口县区测算(财政部标准)" xfId="26"/>
    <cellStyle name="差_2008年一般预算支出预计" xfId="27"/>
    <cellStyle name="好_市辖区测算-新科目（20080626）_县市旗测算-新科目（含人口规模效应）" xfId="28"/>
    <cellStyle name="好_县市旗测算-新科目（20080627）" xfId="29"/>
    <cellStyle name="百分比" xfId="30" builtinId="5"/>
    <cellStyle name="好_县市旗测算20080508_县市旗测算-新科目（含人口规模效应）" xfId="31"/>
    <cellStyle name="已访问的超链接" xfId="32" builtinId="9"/>
    <cellStyle name="差_12滨州_财力性转移支付2010年预算参考数" xfId="33"/>
    <cellStyle name="百分比 2" xfId="34"/>
    <cellStyle name="40% - Accent6" xfId="35"/>
    <cellStyle name="注释" xfId="36" builtinId="10"/>
    <cellStyle name="常规 6" xfId="37"/>
    <cellStyle name="差_安徽 缺口县区测算(地方填报)1_财力性转移支付2010年预算参考数" xfId="38"/>
    <cellStyle name="好_行政(燃修费)_财力性转移支付2010年预算参考数" xfId="39"/>
    <cellStyle name="60% - 强调文字颜色 2" xfId="40" builtinId="36"/>
    <cellStyle name="好_行政（人员）_民生政策最低支出需求_财力性转移支付2010年预算参考数" xfId="41"/>
    <cellStyle name="好_行政公检法测算_民生政策最低支出需求" xfId="42"/>
    <cellStyle name="标题 4" xfId="43" builtinId="19"/>
    <cellStyle name="好_教育(按照总人口测算）—20080416_不含人员经费系数_财力性转移支付2010年预算参考数" xfId="44"/>
    <cellStyle name="好_人员工资和公用经费" xfId="45"/>
    <cellStyle name="警告文本" xfId="46" builtinId="11"/>
    <cellStyle name="标题" xfId="47" builtinId="15"/>
    <cellStyle name="差_2006年28四川" xfId="48"/>
    <cellStyle name="解释性文本" xfId="49" builtinId="53"/>
    <cellStyle name="百分比 4" xfId="50"/>
    <cellStyle name="标题 1" xfId="51" builtinId="16"/>
    <cellStyle name="差_测算结果汇总_财力性转移支付2010年预算参考数" xfId="52"/>
    <cellStyle name="标题 2" xfId="53" builtinId="17"/>
    <cellStyle name="差_核定人数下发表" xfId="54"/>
    <cellStyle name="差_农林水和城市维护标准支出20080505－县区合计_财力性转移支付2010年预算参考数" xfId="55"/>
    <cellStyle name="百分比 5" xfId="56"/>
    <cellStyle name="好_Book2_财力性转移支付2010年预算参考数" xfId="57"/>
    <cellStyle name="好_行政公检法测算_财力性转移支付2010年预算参考数" xfId="58"/>
    <cellStyle name="60% - 强调文字颜色 1" xfId="59" builtinId="32"/>
    <cellStyle name="标题 3" xfId="60" builtinId="18"/>
    <cellStyle name="好_汇总表_财力性转移支付2010年预算参考数" xfId="61"/>
    <cellStyle name="好_危改资金测算_财力性转移支付2010年预算参考数" xfId="62"/>
    <cellStyle name="60% - 强调文字颜色 4" xfId="63" builtinId="44"/>
    <cellStyle name="输出" xfId="64" builtinId="21"/>
    <cellStyle name="Normal_#10-Headcount" xfId="65"/>
    <cellStyle name="好_Book1_财力性转移支付2010年预算参考数" xfId="66"/>
    <cellStyle name="差_县区合并测算20080423(按照各省比重）_不含人员经费系数" xfId="67"/>
    <cellStyle name="Input" xfId="68"/>
    <cellStyle name="常规 26" xfId="69"/>
    <cellStyle name="计算" xfId="70" builtinId="22"/>
    <cellStyle name="检查单元格" xfId="71" builtinId="23"/>
    <cellStyle name="差_2007一般预算支出口径剔除表" xfId="72"/>
    <cellStyle name="40% - 强调文字颜色 4 2" xfId="73"/>
    <cellStyle name="好_青海 缺口县区测算(地方填报)_财力性转移支付2010年预算参考数" xfId="74"/>
    <cellStyle name="20% - 强调文字颜色 6" xfId="75" builtinId="50"/>
    <cellStyle name="强调文字颜色 2" xfId="76" builtinId="33"/>
    <cellStyle name="好_数据--基础数据--预算组--2015年人代会预算部分--2015.01.20--人代会前第6稿--按姚局意见改--调市级项级明细" xfId="77"/>
    <cellStyle name="Currency [0]" xfId="78"/>
    <cellStyle name="好_县市旗测算-新科目（20080626）_不含人员经费系数_财力性转移支付2010年预算参考数" xfId="79"/>
    <cellStyle name="链接单元格" xfId="80" builtinId="24"/>
    <cellStyle name="汇总" xfId="81" builtinId="25"/>
    <cellStyle name="好_云南 缺口县区测算(地方填报)" xfId="82"/>
    <cellStyle name="差_Book2" xfId="83"/>
    <cellStyle name="好_28四川_财力性转移支付2010年预算参考数" xfId="84"/>
    <cellStyle name="好_行政公检法测算_县市旗测算-新科目（含人口规模效应）" xfId="85"/>
    <cellStyle name="好_市辖区测算-新科目（20080626）_财力性转移支付2010年预算参考数" xfId="86"/>
    <cellStyle name="好" xfId="87" builtinId="26"/>
    <cellStyle name="差_平邑_财力性转移支付2010年预算参考数" xfId="88"/>
    <cellStyle name="差_教育(按照总人口测算）—20080416_县市旗测算-新科目（含人口规模效应）_财力性转移支付2010年预算参考数" xfId="89"/>
    <cellStyle name="千位[0]_(人代会用)" xfId="90"/>
    <cellStyle name="Heading 3" xfId="91"/>
    <cellStyle name="适中" xfId="92" builtinId="28"/>
    <cellStyle name="20% - 强调文字颜色 5" xfId="93" builtinId="46"/>
    <cellStyle name="强调文字颜色 1" xfId="94" builtinId="29"/>
    <cellStyle name="差_行政（人员）_县市旗测算-新科目（含人口规模效应）" xfId="95"/>
    <cellStyle name="20% - 强调文字颜色 1" xfId="96" builtinId="30"/>
    <cellStyle name="40% - 强调文字颜色 1" xfId="97" builtinId="31"/>
    <cellStyle name="差_县市旗测算-新科目（20080626）_不含人员经费系数" xfId="98"/>
    <cellStyle name="20% - 强调文字颜色 2" xfId="99" builtinId="34"/>
    <cellStyle name="好_同德_财力性转移支付2010年预算参考数" xfId="100"/>
    <cellStyle name="好_市辖区测算20080510_县市旗测算-新科目（含人口规模效应）_财力性转移支付2010年预算参考数" xfId="101"/>
    <cellStyle name="好_gdp" xfId="102"/>
    <cellStyle name="输出 2" xfId="103"/>
    <cellStyle name="40% - 强调文字颜色 2" xfId="104" builtinId="35"/>
    <cellStyle name="好_河南 缺口县区测算(地方填报)_财力性转移支付2010年预算参考数" xfId="105"/>
    <cellStyle name="差_教育(按照总人口测算）—20080416_不含人员经费系数_财力性转移支付2010年预算参考数" xfId="106"/>
    <cellStyle name="千位分隔[0] 2" xfId="107"/>
    <cellStyle name="强调文字颜色 3" xfId="108" builtinId="37"/>
    <cellStyle name="好_卫生(按照总人口测算）—20080416_县市旗测算-新科目（含人口规模效应）_财力性转移支付2010年预算参考数" xfId="109"/>
    <cellStyle name="千位分隔[0] 3" xfId="110"/>
    <cellStyle name="强调文字颜色 4" xfId="111" builtinId="41"/>
    <cellStyle name="差_其他部门(按照总人口测算）—20080416_不含人员经费系数_财力性转移支付2010年预算参考数" xfId="112"/>
    <cellStyle name="差_2006年34青海_财力性转移支付2010年预算参考数" xfId="113"/>
    <cellStyle name="20% - 强调文字颜色 4" xfId="114" builtinId="42"/>
    <cellStyle name="好_其他部门(按照总人口测算）—20080416_县市旗测算-新科目（含人口规模效应）_财力性转移支付2010年预算参考数" xfId="115"/>
    <cellStyle name="40% - 强调文字颜色 4" xfId="116" builtinId="43"/>
    <cellStyle name="强调文字颜色 5" xfId="117" builtinId="45"/>
    <cellStyle name="差_行政公检法测算_县市旗测算-新科目（含人口规模效应）" xfId="118"/>
    <cellStyle name="40% - 强调文字颜色 5" xfId="119" builtinId="47"/>
    <cellStyle name="差_行政(燃修费)_民生政策最低支出需求" xfId="120"/>
    <cellStyle name="60% - 强调文字颜色 5" xfId="121" builtinId="48"/>
    <cellStyle name="差_2006年全省财力计算表（中央、决算）" xfId="122"/>
    <cellStyle name="差_市辖区测算20080510_民生政策最低支出需求_财力性转移支付2010年预算参考数" xfId="123"/>
    <cellStyle name="差_分县成本差异系数_民生政策最低支出需求_财力性转移支付2010年预算参考数" xfId="124"/>
    <cellStyle name="强调文字颜色 6" xfId="125" builtinId="49"/>
    <cellStyle name="差_2_财力性转移支付2010年预算参考数" xfId="126"/>
    <cellStyle name="好_成本差异系数" xfId="127"/>
    <cellStyle name="适中 2" xfId="128"/>
    <cellStyle name="好_22湖南_财力性转移支付2010年预算参考数" xfId="129"/>
    <cellStyle name="40% - 强调文字颜色 6" xfId="130" builtinId="51"/>
    <cellStyle name="60% - 强调文字颜色 6" xfId="131" builtinId="52"/>
    <cellStyle name="好_行政（人员）_县市旗测算-新科目（含人口规模效应）_财力性转移支付2010年预算参考数" xfId="132"/>
    <cellStyle name="常规 15" xfId="133"/>
    <cellStyle name="常规 20" xfId="134"/>
    <cellStyle name="Check Cell" xfId="135"/>
    <cellStyle name="好_行政（人员）_财力性转移支付2010年预算参考数" xfId="136"/>
    <cellStyle name="好_行政(燃修费)_县市旗测算-新科目（含人口规模效应）_财力性转移支付2010年预算参考数" xfId="137"/>
    <cellStyle name="差_2006年34青海" xfId="138"/>
    <cellStyle name="差_其他部门(按照总人口测算）—20080416_不含人员经费系数" xfId="139"/>
    <cellStyle name="好_卫生(按照总人口测算）—20080416_县市旗测算-新科目（含人口规模效应）" xfId="140"/>
    <cellStyle name="好_行政（人员）_不含人员经费系数_财力性转移支付2010年预算参考数" xfId="141"/>
    <cellStyle name="差_文体广播事业(按照总人口测算）—20080416_不含人员经费系数_财力性转移支付2010年预算参考数" xfId="142"/>
    <cellStyle name="好_1_财力性转移支付2010年预算参考数" xfId="143"/>
    <cellStyle name="好_县区合并测算20080421_县市旗测算-新科目（含人口规模效应）_财力性转移支付2010年预算参考数" xfId="144"/>
    <cellStyle name="好_分县成本差异系数_民生政策最低支出需求" xfId="145"/>
    <cellStyle name="Heading 1" xfId="146"/>
    <cellStyle name="好_教育(按照总人口测算）—20080416" xfId="147"/>
    <cellStyle name="Percent_laroux" xfId="148"/>
    <cellStyle name="差_缺口县区测算(按核定人数)_财力性转移支付2010年预算参考数" xfId="149"/>
    <cellStyle name="差_00省级(打印)" xfId="150"/>
    <cellStyle name="差_2006年27重庆_财力性转移支付2010年预算参考数" xfId="151"/>
    <cellStyle name="差_30云南" xfId="152"/>
    <cellStyle name="差_文体广播事业(按照总人口测算）—20080416_财力性转移支付2010年预算参考数" xfId="153"/>
    <cellStyle name="差_农林水和城市维护标准支出20080505－县区合计_县市旗测算-新科目（含人口规模效应）" xfId="154"/>
    <cellStyle name="标题 3 2" xfId="155"/>
    <cellStyle name="差_县区合并测算20080423(按照各省比重）" xfId="156"/>
    <cellStyle name="Accent2" xfId="157"/>
    <cellStyle name="_ET_STYLE_NoName_00_" xfId="158"/>
    <cellStyle name="好_安徽 缺口县区测算(地方填报)1" xfId="159"/>
    <cellStyle name="常规 14" xfId="160"/>
    <cellStyle name="差_2008计算资料（8月5）" xfId="161"/>
    <cellStyle name="差_2007年收支情况及2008年收支预计表(汇总表)" xfId="162"/>
    <cellStyle name="好_县市旗测算-新科目（20080626）_县市旗测算-新科目（含人口规模效应）_财力性转移支付2010年预算参考数" xfId="163"/>
    <cellStyle name="差_不含人员经费系数" xfId="164"/>
    <cellStyle name="好_卫生部门" xfId="165"/>
    <cellStyle name="差_22湖南" xfId="166"/>
    <cellStyle name="好_530623_2006年县级财政报表附表" xfId="167"/>
    <cellStyle name="好_农林水和城市维护标准支出20080505－县区合计_县市旗测算-新科目（含人口规模效应）" xfId="168"/>
    <cellStyle name="Accent5 - 60%" xfId="169"/>
    <cellStyle name="差_2006年28四川_财力性转移支付2010年预算参考数" xfId="170"/>
    <cellStyle name="常规 12" xfId="171"/>
    <cellStyle name="Currency_1995" xfId="172"/>
    <cellStyle name="差_河南 缺口县区测算(地方填报白)" xfId="173"/>
    <cellStyle name="好_行政（人员）_县市旗测算-新科目（含人口规模效应）" xfId="174"/>
    <cellStyle name="注释 2" xfId="175"/>
    <cellStyle name="好_2006年27重庆" xfId="176"/>
    <cellStyle name="好_00省级(打印)" xfId="177"/>
    <cellStyle name="差_14安徽_财力性转移支付2010年预算参考数" xfId="178"/>
    <cellStyle name="好_总人口" xfId="179"/>
    <cellStyle name="差_云南省2008年转移支付测算——州市本级考核部分及政策性测算_财力性转移支付2010年预算参考数" xfId="180"/>
    <cellStyle name="Currency1" xfId="181"/>
    <cellStyle name="差_一般预算支出口径剔除表_财力性转移支付2010年预算参考数" xfId="182"/>
    <cellStyle name="常规 13" xfId="183"/>
    <cellStyle name="Accent4 - 60%" xfId="184"/>
    <cellStyle name="好_行政(燃修费)" xfId="185"/>
    <cellStyle name="差_安徽 缺口县区测算(地方填报)1" xfId="186"/>
    <cellStyle name="差_2007年一般预算支出剔除_财力性转移支付2010年预算参考数" xfId="187"/>
    <cellStyle name="好_县市旗测算-新科目（20080626）_县市旗测算-新科目（含人口规模效应）" xfId="188"/>
    <cellStyle name="好_缺口县区测算(按核定人数)_财力性转移支付2010年预算参考数" xfId="189"/>
    <cellStyle name="差_2006年22湖南" xfId="190"/>
    <cellStyle name="好_县区合并测算20080421_财力性转移支付2010年预算参考数" xfId="191"/>
    <cellStyle name="Accent6 - 40%" xfId="192"/>
    <cellStyle name="常规_046-2010年土地出让金、四项收费、新增地全年预计---------------- 2" xfId="193"/>
    <cellStyle name="差_07临沂" xfId="194"/>
    <cellStyle name="好_县区合并测算20080421_不含人员经费系数" xfId="195"/>
    <cellStyle name="好_不含人员经费系数_财力性转移支付2010年预算参考数" xfId="196"/>
    <cellStyle name="千分位[0]_ 白土" xfId="197"/>
    <cellStyle name="好_县市旗测算-新科目（20080627）_民生政策最低支出需求" xfId="198"/>
    <cellStyle name="Accent5 - 40%" xfId="199"/>
    <cellStyle name="差_11大理_财力性转移支付2010年预算参考数" xfId="200"/>
    <cellStyle name="好_行政(燃修费)_不含人员经费系数_财力性转移支付2010年预算参考数" xfId="201"/>
    <cellStyle name="Input_20121229 提供执行转移支付" xfId="202"/>
    <cellStyle name="差_0605石屏县_财力性转移支付2010年预算参考数" xfId="203"/>
    <cellStyle name="好_缺口县区测算（11.13）_财力性转移支付2010年预算参考数" xfId="204"/>
    <cellStyle name="差_2015年社会保险基金预算草案表样（报人大）" xfId="205"/>
    <cellStyle name="好_河南 缺口县区测算(地方填报)" xfId="206"/>
    <cellStyle name="差_教育(按照总人口测算）—20080416" xfId="207"/>
    <cellStyle name="好_2007一般预算支出口径剔除表_财力性转移支付2010年预算参考数" xfId="208"/>
    <cellStyle name="好_教育(按照总人口测算）—20080416_县市旗测算-新科目（含人口规模效应）" xfId="209"/>
    <cellStyle name="标题 1 2" xfId="210"/>
    <cellStyle name="好_成本差异系数（含人口规模）_财力性转移支付2010年预算参考数" xfId="211"/>
    <cellStyle name="Good" xfId="212"/>
    <cellStyle name="常规 10" xfId="213"/>
    <cellStyle name="Accent2_2006年33甘肃" xfId="214"/>
    <cellStyle name="汇总 2" xfId="215"/>
    <cellStyle name="差_云南 缺口县区测算(地方填报)_财力性转移支付2010年预算参考数" xfId="216"/>
    <cellStyle name="好_县区合并测算20080423(按照各省比重）_财力性转移支付2010年预算参考数" xfId="217"/>
    <cellStyle name="差_成本差异系数（含人口规模）_财力性转移支付2010年预算参考数" xfId="218"/>
    <cellStyle name="好_县区合并测算20080421" xfId="219"/>
    <cellStyle name="解释性文本 2" xfId="220"/>
    <cellStyle name="60% - Accent6" xfId="221"/>
    <cellStyle name="好_检验表" xfId="222"/>
    <cellStyle name="差_28四川" xfId="223"/>
    <cellStyle name="差_2016年科目0114" xfId="224"/>
    <cellStyle name="好_14安徽_财力性转移支付2010年预算参考数" xfId="225"/>
    <cellStyle name="Calculation" xfId="226"/>
    <cellStyle name="常规_表二---电子版" xfId="227"/>
    <cellStyle name="差_530623_2006年县级财政报表附表" xfId="228"/>
    <cellStyle name="差_文体广播事业(按照总人口测算）—20080416_不含人员经费系数" xfId="229"/>
    <cellStyle name="Fixed" xfId="230"/>
    <cellStyle name="Accent3 - 60%" xfId="231"/>
    <cellStyle name="好_自行调整差异系数顺序" xfId="232"/>
    <cellStyle name="差_县市旗测算-新科目（20080627）" xfId="233"/>
    <cellStyle name="好_市辖区测算20080510_财力性转移支付2010年预算参考数" xfId="234"/>
    <cellStyle name="表标题" xfId="235"/>
    <cellStyle name="标题 5" xfId="236"/>
    <cellStyle name="差_青海 缺口县区测算(地方填报)" xfId="237"/>
    <cellStyle name="好_第一部分：综合全" xfId="238"/>
    <cellStyle name="霓付 [0]_ +Foil &amp; -FOIL &amp; PAPER" xfId="239"/>
    <cellStyle name="差_分县成本差异系数_财力性转移支付2010年预算参考数" xfId="240"/>
    <cellStyle name="差_市辖区测算20080510_财力性转移支付2010年预算参考数" xfId="241"/>
    <cellStyle name="差_0502通海县" xfId="242"/>
    <cellStyle name="差_文体广播事业(按照总人口测算）—20080416" xfId="243"/>
    <cellStyle name="好_分县成本差异系数_民生政策最低支出需求_财力性转移支付2010年预算参考数" xfId="244"/>
    <cellStyle name="Note" xfId="245"/>
    <cellStyle name="好_一般预算支出口径剔除表_财力性转移支付2010年预算参考数" xfId="246"/>
    <cellStyle name="差_卫生(按照总人口测算）—20080416_不含人员经费系数_财力性转移支付2010年预算参考数" xfId="247"/>
    <cellStyle name="差_汇总" xfId="248"/>
    <cellStyle name="差_汇总_财力性转移支付2010年预算参考数" xfId="249"/>
    <cellStyle name="好_一般预算支出口径剔除表" xfId="250"/>
    <cellStyle name="差_卫生(按照总人口测算）—20080416_不含人员经费系数" xfId="251"/>
    <cellStyle name="差_人员工资和公用经费3_财力性转移支付2010年预算参考数" xfId="252"/>
    <cellStyle name="差_市辖区测算-新科目（20080626）_民生政策最低支出需求_财力性转移支付2010年预算参考数" xfId="253"/>
    <cellStyle name="差_自行调整差异系数顺序" xfId="254"/>
    <cellStyle name="20% - Accent4" xfId="255"/>
    <cellStyle name="差_2006年水利统计指标统计表" xfId="256"/>
    <cellStyle name="差_同德_财力性转移支付2010年预算参考数" xfId="257"/>
    <cellStyle name="差_县区合并测算20080423(按照各省比重）_县市旗测算-新科目（含人口规模效应）" xfId="258"/>
    <cellStyle name="好_2007年一般预算支出剔除" xfId="259"/>
    <cellStyle name="差_20河南_财力性转移支付2010年预算参考数" xfId="260"/>
    <cellStyle name="标题 4 2" xfId="261"/>
    <cellStyle name="千位分隔 3" xfId="262"/>
    <cellStyle name="好_市辖区测算-新科目（20080626）_不含人员经费系数_财力性转移支付2010年预算参考数" xfId="263"/>
    <cellStyle name="后继超级链接" xfId="264"/>
    <cellStyle name="好_缺口县区测算_财力性转移支付2010年预算参考数" xfId="265"/>
    <cellStyle name="好_教育(按照总人口测算）—20080416_民生政策最低支出需求_财力性转移支付2010年预算参考数" xfId="266"/>
    <cellStyle name="差_其他部门(按照总人口测算）—20080416_县市旗测算-新科目（含人口规模效应）" xfId="267"/>
    <cellStyle name="强调文字颜色 5 2" xfId="268"/>
    <cellStyle name="链接单元格 2" xfId="269"/>
    <cellStyle name="差_2008年预计支出与2007年对比" xfId="270"/>
    <cellStyle name="常规_（修改后）新科目人代会报表---印刷稿5.8 3" xfId="271"/>
    <cellStyle name="好_缺口县区测算(按2007支出增长25%测算)" xfId="272"/>
    <cellStyle name="Calc Currency (0)" xfId="273"/>
    <cellStyle name="差_1" xfId="274"/>
    <cellStyle name="好_农林水和城市维护标准支出20080505－县区合计_不含人员经费系数" xfId="275"/>
    <cellStyle name="好_附表" xfId="276"/>
    <cellStyle name="Total" xfId="277"/>
    <cellStyle name="差_县市旗测算20080508_县市旗测算-新科目（含人口规模效应）" xfId="278"/>
    <cellStyle name="콤마_BOILER-CO1" xfId="279"/>
    <cellStyle name="20% - 强调文字颜色 5 2" xfId="280"/>
    <cellStyle name="好_市辖区测算20080510_民生政策最低支出需求" xfId="281"/>
    <cellStyle name="好_河南 缺口县区测算(地方填报白)" xfId="282"/>
    <cellStyle name="差_05潍坊" xfId="283"/>
    <cellStyle name="差_成本差异系数（含人口规模）" xfId="284"/>
    <cellStyle name="好_2007年一般预算支出剔除_财力性转移支付2010年预算参考数" xfId="285"/>
    <cellStyle name="差_27重庆" xfId="286"/>
    <cellStyle name="no dec" xfId="287"/>
    <cellStyle name="好_山东省民生支出标准_财力性转移支付2010年预算参考数" xfId="288"/>
    <cellStyle name="20% - Accent5" xfId="289"/>
    <cellStyle name="好_11大理_财力性转移支付2010年预算参考数" xfId="290"/>
    <cellStyle name="好_2007年收支情况及2008年收支预计表(汇总表)" xfId="291"/>
    <cellStyle name="差_县市旗测算-新科目（20080627）_不含人员经费系数_财力性转移支付2010年预算参考数" xfId="292"/>
    <cellStyle name="好_09黑龙江_财力性转移支付2010年预算参考数" xfId="293"/>
    <cellStyle name="好_县市旗测算-新科目（20080627）_县市旗测算-新科目（含人口规模效应）_财力性转移支付2010年预算参考数" xfId="294"/>
    <cellStyle name="常规 2 3" xfId="295"/>
    <cellStyle name="好_2006年28四川_财力性转移支付2010年预算参考数" xfId="296"/>
    <cellStyle name="差_核定人数对比" xfId="297"/>
    <cellStyle name="好_缺口县区测算(按核定人数)" xfId="298"/>
    <cellStyle name="好_县市旗测算20080508_民生政策最低支出需求" xfId="299"/>
    <cellStyle name="20% - Accent6" xfId="300"/>
    <cellStyle name="差_2006年30云南" xfId="301"/>
    <cellStyle name="好_县市旗测算-新科目（20080626）_民生政策最低支出需求" xfId="302"/>
    <cellStyle name="差_其他部门(按照总人口测算）—20080416_县市旗测算-新科目（含人口规模效应）_财力性转移支付2010年预算参考数" xfId="303"/>
    <cellStyle name="差_分县成本差异系数_不含人员经费系数_财力性转移支付2010年预算参考数" xfId="304"/>
    <cellStyle name="差_市辖区测算20080510_不含人员经费系数_财力性转移支付2010年预算参考数" xfId="305"/>
    <cellStyle name="好_县区合并测算20080423(按照各省比重）_不含人员经费系数_财力性转移支付2010年预算参考数" xfId="306"/>
    <cellStyle name="Bad" xfId="307"/>
    <cellStyle name="Header1" xfId="308"/>
    <cellStyle name="40% - 强调文字颜色 3 2" xfId="309"/>
    <cellStyle name="HEADING2" xfId="310"/>
    <cellStyle name="差_分析缺口率" xfId="311"/>
    <cellStyle name="百分比 3" xfId="312"/>
    <cellStyle name="差_县市旗测算-新科目（20080626）_县市旗测算-新科目（含人口规模效应）_财力性转移支付2010年预算参考数" xfId="313"/>
    <cellStyle name="好_核定人数对比_财力性转移支付2010年预算参考数" xfId="314"/>
    <cellStyle name="差_其他部门(按照总人口测算）—20080416" xfId="315"/>
    <cellStyle name="통화 [0]_BOILER-CO1" xfId="316"/>
    <cellStyle name="未定义" xfId="317"/>
    <cellStyle name="好_行政(燃修费)_民生政策最低支出需求" xfId="318"/>
    <cellStyle name="好_2006年34青海_财力性转移支付2010年预算参考数" xfId="319"/>
    <cellStyle name="输入 2" xfId="320"/>
    <cellStyle name="差_行政(燃修费)_县市旗测算-新科目（含人口规模效应）" xfId="321"/>
    <cellStyle name="常规_2016年科目0114" xfId="322"/>
    <cellStyle name="差_附表_财力性转移支付2010年预算参考数" xfId="323"/>
    <cellStyle name="好_卫生(按照总人口测算）—20080416_民生政策最低支出需求_财力性转移支付2010年预算参考数" xfId="324"/>
    <cellStyle name="差_09黑龙江" xfId="325"/>
    <cellStyle name="好_县区合并测算20080421_民生政策最低支出需求" xfId="326"/>
    <cellStyle name="好_县区合并测算20080421_民生政策最低支出需求_财力性转移支付2010年预算参考数" xfId="327"/>
    <cellStyle name="归盒啦_95" xfId="328"/>
    <cellStyle name="Linked Cell" xfId="329"/>
    <cellStyle name="检查单元格 2" xfId="330"/>
    <cellStyle name="差_09黑龙江_财力性转移支付2010年预算参考数" xfId="331"/>
    <cellStyle name="千位分隔 5" xfId="332"/>
    <cellStyle name="差_县市旗测算-新科目（20080627）_县市旗测算-新科目（含人口规模效应）" xfId="333"/>
    <cellStyle name="差_县区合并测算20080421_民生政策最低支出需求" xfId="334"/>
    <cellStyle name="20% - 强调文字颜色 1 2" xfId="335"/>
    <cellStyle name="好_市辖区测算20080510_不含人员经费系数_财力性转移支付2010年预算参考数" xfId="336"/>
    <cellStyle name="差_M01-2(州市补助收入)" xfId="337"/>
    <cellStyle name="?鹎%U龡&amp;H齲_x0001_C铣_x0014__x0007__x0001__x0001_" xfId="338"/>
    <cellStyle name="好_卫生(按照总人口测算）—20080416_民生政策最低支出需求" xfId="339"/>
    <cellStyle name="差_14安徽" xfId="340"/>
    <cellStyle name="差_云南省2008年转移支付测算——州市本级考核部分及政策性测算" xfId="341"/>
    <cellStyle name="差_县区合并测算20080423(按照各省比重）_县市旗测算-新科目（含人口规模效应）_财力性转移支付2010年预算参考数" xfId="342"/>
    <cellStyle name="Accent5" xfId="343"/>
    <cellStyle name="常规_2006年支出预算表（2006-02-24）最最后稿" xfId="344"/>
    <cellStyle name="好_县区合并测算20080423(按照各省比重）" xfId="345"/>
    <cellStyle name="40% - Accent3" xfId="346"/>
    <cellStyle name="差_汇总表_财力性转移支付2010年预算参考数" xfId="347"/>
    <cellStyle name="差_云南 缺口县区测算(地方填报)" xfId="348"/>
    <cellStyle name="差_34青海_财力性转移支付2010年预算参考数" xfId="349"/>
    <cellStyle name="好_社保处下达区县2015年指标（第二批）" xfId="350"/>
    <cellStyle name="常规 5" xfId="351"/>
    <cellStyle name="好_县市旗测算20080508_不含人员经费系数_财力性转移支付2010年预算参考数" xfId="352"/>
    <cellStyle name="60% - 强调文字颜色 2 2" xfId="353"/>
    <cellStyle name="差_县区合并测算20080421_不含人员经费系数_财力性转移支付2010年预算参考数" xfId="354"/>
    <cellStyle name="差 2" xfId="355"/>
    <cellStyle name="差_教育(按照总人口测算）—20080416_不含人员经费系数" xfId="356"/>
    <cellStyle name="差_缺口县区测算(财政部标准)_财力性转移支付2010年预算参考数" xfId="357"/>
    <cellStyle name="差_总人口" xfId="358"/>
    <cellStyle name="常规 18" xfId="359"/>
    <cellStyle name="差_山东省民生支出标准" xfId="360"/>
    <cellStyle name="差_农林水和城市维护标准支出20080505－县区合计_不含人员经费系数" xfId="361"/>
    <cellStyle name="好_测算结果_财力性转移支付2010年预算参考数" xfId="362"/>
    <cellStyle name="好_2006年全省财力计算表（中央、决算）" xfId="363"/>
    <cellStyle name="后继超链接" xfId="364"/>
    <cellStyle name="好_县市旗测算-新科目（20080627）_民生政策最低支出需求_财力性转移支付2010年预算参考数" xfId="365"/>
    <cellStyle name="20% - Accent3" xfId="366"/>
    <cellStyle name="好_行政公检法测算_县市旗测算-新科目（含人口规模效应）_财力性转移支付2010年预算参考数" xfId="367"/>
    <cellStyle name="差_县市旗测算-新科目（20080626）_民生政策最低支出需求" xfId="368"/>
    <cellStyle name="差_2006年27重庆" xfId="369"/>
    <cellStyle name="好_县市旗测算20080508_财力性转移支付2010年预算参考数" xfId="370"/>
    <cellStyle name="强调 2" xfId="371"/>
    <cellStyle name="60% - Accent1" xfId="372"/>
    <cellStyle name="差_0605石屏县" xfId="373"/>
    <cellStyle name="差_其他部门(按照总人口测算）—20080416_财力性转移支付2010年预算参考数" xfId="374"/>
    <cellStyle name="好_缺口县区测算（11.13）" xfId="375"/>
    <cellStyle name="差_行政（人员）_不含人员经费系数" xfId="376"/>
    <cellStyle name="好_文体广播事业(按照总人口测算）—20080416_不含人员经费系数_财力性转移支付2010年预算参考数" xfId="377"/>
    <cellStyle name="好_1110洱源县_财力性转移支付2010年预算参考数" xfId="378"/>
    <cellStyle name="40% - 强调文字颜色 6 2" xfId="379"/>
    <cellStyle name="常规 4_2008年横排表0721" xfId="380"/>
    <cellStyle name="差_行政公检法测算_不含人员经费系数" xfId="381"/>
    <cellStyle name="差_03昭通" xfId="382"/>
    <cellStyle name="差_行政公检法测算_不含人员经费系数_财力性转移支付2010年预算参考数" xfId="383"/>
    <cellStyle name="표준_0N-HANDLING " xfId="384"/>
    <cellStyle name="差_行政（人员）_县市旗测算-新科目（含人口规模效应）_财力性转移支付2010年预算参考数" xfId="385"/>
    <cellStyle name="콤마 [0]_BOILER-CO1" xfId="386"/>
    <cellStyle name="好_市辖区测算-新科目（20080626）_县市旗测算-新科目（含人口规模效应）_财力性转移支付2010年预算参考数" xfId="387"/>
    <cellStyle name="好_县市旗测算-新科目（20080627）_财力性转移支付2010年预算参考数" xfId="388"/>
    <cellStyle name="好_2008年预计支出与2007年对比" xfId="389"/>
    <cellStyle name="60% - 强调文字颜色 1 2" xfId="390"/>
    <cellStyle name="差_县市旗测算20080508_不含人员经费系数" xfId="391"/>
    <cellStyle name="差_22湖南_财力性转移支付2010年预算参考数" xfId="392"/>
    <cellStyle name="差_不含人员经费系数_财力性转移支付2010年预算参考数" xfId="393"/>
    <cellStyle name="千位分季_新建 Microsoft Excel 工作表" xfId="394"/>
    <cellStyle name="40% - Accent2" xfId="395"/>
    <cellStyle name="好_卫生部门_财力性转移支付2010年预算参考数" xfId="396"/>
    <cellStyle name="差_行政公检法测算" xfId="397"/>
    <cellStyle name="标题 2 2" xfId="398"/>
    <cellStyle name="Grey" xfId="399"/>
    <cellStyle name="好_缺口县区测算(财政部标准)_财力性转移支付2010年预算参考数" xfId="400"/>
    <cellStyle name="Accent1" xfId="401"/>
    <cellStyle name="好_行政（人员）_不含人员经费系数" xfId="402"/>
    <cellStyle name="Accent4 - 20%" xfId="403"/>
    <cellStyle name="差_2006年22湖南_财力性转移支付2010年预算参考数" xfId="404"/>
    <cellStyle name="差_农林水和城市维护标准支出20080505－县区合计_民生政策最低支出需求_财力性转移支付2010年预算参考数" xfId="405"/>
    <cellStyle name="差_人员工资和公用经费2_财力性转移支付2010年预算参考数" xfId="406"/>
    <cellStyle name="强调文字颜色 3 2" xfId="407"/>
    <cellStyle name="好_核定人数下发表" xfId="408"/>
    <cellStyle name="好_2006年27重庆_财力性转移支付2010年预算参考数" xfId="409"/>
    <cellStyle name="好_汇总_财力性转移支付2010年预算参考数" xfId="410"/>
    <cellStyle name="常规_副本_b2fbae4tjuo9t5agjmnhh7dlb2f0fc4u7v0p30c9h2f2ekc8jqj10_" xfId="411"/>
    <cellStyle name="好_行政(燃修费)_县市旗测算-新科目（含人口规模效应）" xfId="412"/>
    <cellStyle name="强调文字颜色 4 2" xfId="413"/>
    <cellStyle name="60% - Accent5" xfId="414"/>
    <cellStyle name="差_1110洱源县" xfId="415"/>
    <cellStyle name="强调文字颜色 1 2" xfId="416"/>
    <cellStyle name="Explanatory Text" xfId="417"/>
    <cellStyle name="差_同德" xfId="418"/>
    <cellStyle name="常规 2 2" xfId="419"/>
    <cellStyle name="Comma_1995" xfId="420"/>
    <cellStyle name="60% - Accent2" xfId="421"/>
    <cellStyle name="差_市辖区测算20080510_县市旗测算-新科目（含人口规模效应）_财力性转移支付2010年预算参考数" xfId="422"/>
    <cellStyle name="强调 3" xfId="423"/>
    <cellStyle name="差_行政公检法测算_财力性转移支付2010年预算参考数" xfId="424"/>
    <cellStyle name="差_卫生(按照总人口测算）—20080416_民生政策最低支出需求_财力性转移支付2010年预算参考数" xfId="425"/>
    <cellStyle name="好_市辖区测算20080510_不含人员经费系数" xfId="426"/>
    <cellStyle name="好_0605石屏县_财力性转移支付2010年预算参考数" xfId="427"/>
    <cellStyle name="好_汇总表4" xfId="428"/>
    <cellStyle name="差_行政公检法测算_民生政策最低支出需求_财力性转移支付2010年预算参考数" xfId="429"/>
    <cellStyle name="60% - 强调文字颜色 5 2" xfId="430"/>
    <cellStyle name="好_文体广播事业(按照总人口测算）—20080416_财力性转移支付2010年预算参考数" xfId="431"/>
    <cellStyle name="好_汇总表提前告知区县" xfId="432"/>
    <cellStyle name="好_人员工资和公用经费_财力性转移支付2010年预算参考数" xfId="433"/>
    <cellStyle name="千位_(人代会用)" xfId="434"/>
    <cellStyle name="好_教育(按照总人口测算）—20080416_不含人员经费系数" xfId="435"/>
    <cellStyle name="好_缺口县区测算" xfId="436"/>
    <cellStyle name="好_教育(按照总人口测算）—20080416_民生政策最低支出需求" xfId="437"/>
    <cellStyle name="差_检验表（调整后）" xfId="438"/>
    <cellStyle name="差_28四川_财力性转移支付2010年预算参考数" xfId="439"/>
    <cellStyle name="好_14安徽" xfId="440"/>
    <cellStyle name="好_民生政策最低支出需求" xfId="441"/>
    <cellStyle name="好_卫生(按照总人口测算）—20080416_不含人员经费系数_财力性转移支付2010年预算参考数" xfId="442"/>
    <cellStyle name="60% - 强调文字颜色 3 2" xfId="443"/>
    <cellStyle name="好_0502通海县" xfId="444"/>
    <cellStyle name="差_县市旗测算20080508_民生政策最低支出需求_财力性转移支付2010年预算参考数" xfId="445"/>
    <cellStyle name="Accent3 - 40%" xfId="446"/>
    <cellStyle name="Accent3 - 20%" xfId="447"/>
    <cellStyle name="好_农林水和城市维护标准支出20080505－县区合计_民生政策最低支出需求_财力性转移支付2010年预算参考数" xfId="448"/>
    <cellStyle name="常规 7" xfId="449"/>
    <cellStyle name="Norma,_laroux_4_营业在建 (2)_E21" xfId="450"/>
    <cellStyle name="好_2015年社会保险基金预算草案表样（报人大）" xfId="451"/>
    <cellStyle name="好_缺口县区测算(按2007支出增长25%测算)_财力性转移支付2010年预算参考数" xfId="452"/>
    <cellStyle name="差_文体广播事业(按照总人口测算）—20080416_县市旗测算-新科目（含人口规模效应）" xfId="453"/>
    <cellStyle name="好_同德" xfId="454"/>
    <cellStyle name="好_市辖区测算20080510_县市旗测算-新科目（含人口规模效应）" xfId="455"/>
    <cellStyle name="20% - 强调文字颜色 6 2" xfId="456"/>
    <cellStyle name="40% - 强调文字颜色 2 2" xfId="457"/>
    <cellStyle name="Date" xfId="458"/>
    <cellStyle name="好_2008年全省汇总收支计算表" xfId="459"/>
    <cellStyle name="差_缺口县区测算(按核定人数)" xfId="460"/>
    <cellStyle name="常规_2015年社会保险基金预算草案表样（报人大）" xfId="461"/>
    <cellStyle name="差_民生政策最低支出需求" xfId="462"/>
    <cellStyle name="Accent6 - 60%" xfId="463"/>
    <cellStyle name="常规 3" xfId="464"/>
    <cellStyle name="好_其他部门(按照总人口测算）—20080416_县市旗测算-新科目（含人口规模效应）" xfId="465"/>
    <cellStyle name="20% - 强调文字颜色 4 2" xfId="466"/>
    <cellStyle name="差_市辖区测算-新科目（20080626）_民生政策最低支出需求" xfId="467"/>
    <cellStyle name="差_测算结果汇总" xfId="468"/>
    <cellStyle name="20% - Accent1" xfId="469"/>
    <cellStyle name="Accent1 - 20%" xfId="470"/>
    <cellStyle name="差_2008年全省汇总收支计算表_财力性转移支付2010年预算参考数" xfId="471"/>
    <cellStyle name="好_27重庆" xfId="472"/>
    <cellStyle name="差_1110洱源县_财力性转移支付2010年预算参考数" xfId="473"/>
    <cellStyle name="好_平邑" xfId="474"/>
    <cellStyle name="好_市辖区测算-新科目（20080626）_不含人员经费系数" xfId="475"/>
    <cellStyle name="差_教育(按照总人口测算）—20080416_民生政策最低支出需求_财力性转移支付2010年预算参考数" xfId="476"/>
    <cellStyle name="差_分县成本差异系数_民生政策最低支出需求" xfId="477"/>
    <cellStyle name="差_市辖区测算20080510_民生政策最低支出需求" xfId="478"/>
    <cellStyle name="好_云南省2008年转移支付测算——州市本级考核部分及政策性测算_财力性转移支付2010年预算参考数" xfId="479"/>
    <cellStyle name="差_市辖区测算20080510" xfId="480"/>
    <cellStyle name="差_分县成本差异系数" xfId="481"/>
    <cellStyle name="普通_ 白土" xfId="482"/>
    <cellStyle name="Warning Text" xfId="483"/>
    <cellStyle name="好_28四川" xfId="484"/>
    <cellStyle name="好_2008年支出调整_财力性转移支付2010年预算参考数" xfId="485"/>
    <cellStyle name="差_卫生部门" xfId="486"/>
    <cellStyle name="好_05潍坊" xfId="487"/>
    <cellStyle name="好_民生政策最低支出需求_财力性转移支付2010年预算参考数" xfId="488"/>
    <cellStyle name="好_03昭通" xfId="489"/>
    <cellStyle name="差_自行调整差异系数顺序_财力性转移支付2010年预算参考数" xfId="490"/>
    <cellStyle name="Heading 2" xfId="491"/>
    <cellStyle name="20% - 强调文字颜色 3 2" xfId="492"/>
    <cellStyle name="常规_2014-09-26-关于我市全口径预算编制情况的报告（附表）" xfId="493"/>
    <cellStyle name="好_M01-2(州市补助收入)" xfId="494"/>
    <cellStyle name="差_文体广播部门" xfId="495"/>
    <cellStyle name="差_27重庆_财力性转移支付2010年预算参考数" xfId="496"/>
    <cellStyle name="好_汇总表4_财力性转移支付2010年预算参考数" xfId="497"/>
    <cellStyle name="常规 4 2" xfId="498"/>
    <cellStyle name="好_农林水和城市维护标准支出20080505－县区合计" xfId="499"/>
    <cellStyle name="好_教育(按照总人口测算）—20080416_县市旗测算-新科目（含人口规模效应）_财力性转移支付2010年预算参考数" xfId="500"/>
    <cellStyle name="好_行政(燃修费)_不含人员经费系数" xfId="501"/>
    <cellStyle name="差_青海 缺口县区测算(地方填报)_财力性转移支付2010年预算参考数" xfId="502"/>
    <cellStyle name="好_河南 缺口县区测算(地方填报白)_财力性转移支付2010年预算参考数" xfId="503"/>
    <cellStyle name="ColLevel_0" xfId="504"/>
    <cellStyle name="好_市辖区测算20080510_民生政策最低支出需求_财力性转移支付2010年预算参考数" xfId="505"/>
    <cellStyle name="好_县市旗测算-新科目（20080626）_不含人员经费系数" xfId="506"/>
    <cellStyle name="好_其他部门(按照总人口测算）—20080416" xfId="507"/>
    <cellStyle name="好_分县成本差异系数_财力性转移支付2010年预算参考数" xfId="508"/>
    <cellStyle name="差_缺口县区测算（11.13）_财力性转移支付2010年预算参考数" xfId="509"/>
    <cellStyle name="差_5334_2006年迪庆县级财政报表附表" xfId="510"/>
    <cellStyle name="好_附表_财力性转移支付2010年预算参考数" xfId="511"/>
    <cellStyle name="好_农林水和城市维护标准支出20080505－县区合计_不含人员经费系数_财力性转移支付2010年预算参考数" xfId="512"/>
    <cellStyle name="好_20河南_财力性转移支付2010年预算参考数" xfId="513"/>
    <cellStyle name="好_人员工资和公用经费2_财力性转移支付2010年预算参考数" xfId="514"/>
    <cellStyle name="好_财政供养人员" xfId="515"/>
    <cellStyle name="超级链接" xfId="516"/>
    <cellStyle name="好_丽江汇总" xfId="517"/>
    <cellStyle name="差_县市旗测算-新科目（20080627）_民生政策最低支出需求" xfId="518"/>
    <cellStyle name="好_县市旗测算20080508_不含人员经费系数" xfId="519"/>
    <cellStyle name="差_34青海" xfId="520"/>
    <cellStyle name="差_2016人代会附表（2015-9-11）（姚局）-财经委" xfId="521"/>
    <cellStyle name="好_市辖区测算20080510" xfId="522"/>
    <cellStyle name="数字" xfId="523"/>
    <cellStyle name="好_30云南_1_财力性转移支付2010年预算参考数" xfId="524"/>
    <cellStyle name="好_重点民生支出需求测算表社保（农村低保）081112" xfId="525"/>
    <cellStyle name="好_县市旗测算-新科目（20080627）_不含人员经费系数_财力性转移支付2010年预算参考数" xfId="526"/>
    <cellStyle name="통화_BOILER-CO1" xfId="527"/>
    <cellStyle name="comma zerodec" xfId="528"/>
    <cellStyle name="Accent1 - 40%" xfId="529"/>
    <cellStyle name="20% - Accent2" xfId="530"/>
    <cellStyle name="好_其他部门(按照总人口测算）—20080416_民生政策最低支出需求_财力性转移支付2010年预算参考数" xfId="531"/>
    <cellStyle name="Comma [0]" xfId="532"/>
    <cellStyle name="好_县市旗测算20080508" xfId="533"/>
    <cellStyle name="差_卫生(按照总人口测算）—20080416_财力性转移支付2010年预算参考数" xfId="534"/>
    <cellStyle name="好_07临沂" xfId="535"/>
    <cellStyle name="Accent2 - 20%" xfId="536"/>
    <cellStyle name="好_县区合并测算20080423(按照各省比重）_不含人员经费系数" xfId="537"/>
    <cellStyle name="好_成本差异系数_财力性转移支付2010年预算参考数" xfId="538"/>
    <cellStyle name="好_2008年一般预算支出预计" xfId="539"/>
    <cellStyle name="RowLevel_0" xfId="540"/>
    <cellStyle name="差_县区合并测算20080421_县市旗测算-新科目（含人口规模效应）_财力性转移支付2010年预算参考数" xfId="541"/>
    <cellStyle name="60% - Accent4" xfId="542"/>
    <cellStyle name="好_11大理" xfId="543"/>
    <cellStyle name="好_教育(按照总人口测算）—20080416_财力性转移支付2010年预算参考数" xfId="544"/>
    <cellStyle name="Header2" xfId="545"/>
    <cellStyle name="好_人员工资和公用经费2" xfId="546"/>
    <cellStyle name="差_34青海_1" xfId="547"/>
    <cellStyle name="好_卫生(按照总人口测算）—20080416_财力性转移支付2010年预算参考数" xfId="548"/>
    <cellStyle name="好_县区合并测算20080423(按照各省比重）_县市旗测算-新科目（含人口规模效应）" xfId="549"/>
    <cellStyle name="样式 1" xfId="550"/>
    <cellStyle name="好_核定人数对比" xfId="551"/>
    <cellStyle name="好_2006年水利统计指标统计表_财力性转移支付2010年预算参考数" xfId="552"/>
    <cellStyle name="警告文本 2" xfId="553"/>
    <cellStyle name="40% - Accent5" xfId="554"/>
    <cellStyle name="好_危改资金测算" xfId="555"/>
    <cellStyle name="好_12滨州" xfId="556"/>
    <cellStyle name="好_卫生(按照总人口测算）—20080416_不含人员经费系数" xfId="557"/>
    <cellStyle name="差_平邑" xfId="558"/>
    <cellStyle name="好_市辖区测算-新科目（20080626）" xfId="559"/>
    <cellStyle name="差_Book1_财力性转移支付2010年预算参考数" xfId="560"/>
    <cellStyle name="好_文体广播事业(按照总人口测算）—20080416" xfId="561"/>
    <cellStyle name="差_卫生部门_财力性转移支付2010年预算参考数" xfId="562"/>
    <cellStyle name="好_财政供养人员_财力性转移支付2010年预算参考数" xfId="563"/>
    <cellStyle name="Title" xfId="564"/>
    <cellStyle name="差_市辖区测算-新科目（20080626）_不含人员经费系数_财力性转移支付2010年预算参考数" xfId="565"/>
    <cellStyle name="好_2008年支出调整" xfId="566"/>
    <cellStyle name="差_卫生(按照总人口测算）—20080416_县市旗测算-新科目（含人口规模效应）" xfId="567"/>
    <cellStyle name="Output" xfId="568"/>
    <cellStyle name="好_不含人员经费系数" xfId="569"/>
    <cellStyle name="常规 24" xfId="570"/>
    <cellStyle name="常规 19" xfId="571"/>
    <cellStyle name="常规 3 2 2 2" xfId="572"/>
    <cellStyle name="40% - 强调文字颜色 1 2" xfId="573"/>
    <cellStyle name="差_县区合并测算20080423(按照各省比重）_民生政策最低支出需求_财力性转移支付2010年预算参考数" xfId="574"/>
    <cellStyle name="20% - 强调文字颜色 2 2" xfId="575"/>
    <cellStyle name="差_2" xfId="576"/>
    <cellStyle name="好_青海 缺口县区测算(地方填报)" xfId="577"/>
    <cellStyle name="差_县市旗测算-新科目（20080626）_财力性转移支付2010年预算参考数" xfId="578"/>
    <cellStyle name="小数" xfId="579"/>
    <cellStyle name="差_12滨州" xfId="580"/>
    <cellStyle name="好_农林水和城市维护标准支出20080505－县区合计_财力性转移支付2010年预算参考数" xfId="581"/>
    <cellStyle name="差_11大理" xfId="582"/>
    <cellStyle name="好_34青海_财力性转移支付2010年预算参考数" xfId="583"/>
    <cellStyle name="Dollar (zero dec)" xfId="584"/>
    <cellStyle name="好_22湖南" xfId="585"/>
    <cellStyle name="好_农林水和城市维护标准支出20080505－县区合计_县市旗测算-新科目（含人口规模效应）_财力性转移支付2010年预算参考数" xfId="586"/>
    <cellStyle name="Accent1_2006年33甘肃" xfId="587"/>
    <cellStyle name="差_人员工资和公用经费3" xfId="588"/>
    <cellStyle name="好_其他部门(按照总人口测算）—20080416_财力性转移支付2010年预算参考数" xfId="589"/>
    <cellStyle name="差_人员工资和公用经费" xfId="590"/>
    <cellStyle name="Accent6 - 20%" xfId="591"/>
    <cellStyle name="Accent4 - 40%" xfId="592"/>
    <cellStyle name="好_县市旗测算20080508_县市旗测算-新科目（含人口规模效应）_财力性转移支付2010年预算参考数" xfId="593"/>
    <cellStyle name="Input [yellow]" xfId="594"/>
    <cellStyle name="Accent6_2006年33甘肃" xfId="595"/>
    <cellStyle name="差_缺口县区测算" xfId="596"/>
    <cellStyle name="Percent [2]" xfId="597"/>
    <cellStyle name="差_缺口县区测算(按2007支出增长25%测算)_财力性转移支付2010年预算参考数" xfId="598"/>
    <cellStyle name="好_县区合并测算20080423(按照各省比重）_民生政策最低支出需求" xfId="599"/>
    <cellStyle name="常规 11 2" xfId="600"/>
    <cellStyle name="钎霖_4岿角利" xfId="601"/>
    <cellStyle name="好_09黑龙江" xfId="602"/>
    <cellStyle name="差_测算结果_财力性转移支付2010年预算参考数" xfId="603"/>
    <cellStyle name="差_其他部门(按照总人口测算）—20080416_民生政策最低支出需求_财力性转移支付2010年预算参考数" xfId="604"/>
    <cellStyle name="差_财政供养人员_财力性转移支付2010年预算参考数" xfId="605"/>
    <cellStyle name="差_2007一般预算支出口径剔除表_财力性转移支付2010年预算参考数" xfId="606"/>
    <cellStyle name="好_分县成本差异系数" xfId="607"/>
    <cellStyle name="千位分隔 2" xfId="608"/>
    <cellStyle name="好_33甘肃" xfId="609"/>
    <cellStyle name="Heading 4" xfId="610"/>
    <cellStyle name="差_2007年一般预算支出剔除" xfId="611"/>
    <cellStyle name="强调 1" xfId="612"/>
    <cellStyle name="差_县市旗测算-新科目（20080627）_不含人员经费系数" xfId="613"/>
    <cellStyle name="Normal - Style1" xfId="614"/>
    <cellStyle name="40% - Accent4" xfId="615"/>
    <cellStyle name="好_山东省民生支出标准" xfId="616"/>
    <cellStyle name="Accent1 - 60%" xfId="617"/>
    <cellStyle name="差_县市旗测算20080508_民生政策最低支出需求" xfId="618"/>
    <cellStyle name="Accent4" xfId="619"/>
    <cellStyle name="60% - Accent3" xfId="620"/>
    <cellStyle name="差_2008年支出调整_财力性转移支付2010年预算参考数" xfId="621"/>
    <cellStyle name="差_成本差异系数" xfId="622"/>
    <cellStyle name="好_农林水和城市维护标准支出20080505－县区合计_民生政策最低支出需求" xfId="623"/>
    <cellStyle name="好_县市旗测算-新科目（20080626）" xfId="624"/>
    <cellStyle name="差_行政(燃修费)_财力性转移支付2010年预算参考数" xfId="625"/>
    <cellStyle name="好_2006年33甘肃" xfId="626"/>
    <cellStyle name="霓付_ +Foil &amp; -FOIL &amp; PAPER" xfId="627"/>
    <cellStyle name="Accent6" xfId="628"/>
    <cellStyle name="Accent3" xfId="629"/>
    <cellStyle name="差_县区合并测算20080421_不含人员经费系数" xfId="630"/>
    <cellStyle name="差_530629_2006年县级财政报表附表" xfId="631"/>
    <cellStyle name="40% - 强调文字颜色 5 2" xfId="632"/>
    <cellStyle name="好_27重庆_财力性转移支付2010年预算参考数" xfId="633"/>
    <cellStyle name="好_平邑_财力性转移支付2010年预算参考数" xfId="634"/>
    <cellStyle name="差_分析缺口率_财力性转移支付2010年预算参考数" xfId="635"/>
    <cellStyle name="好_市辖区测算-新科目（20080626）_民生政策最低支出需求" xfId="636"/>
    <cellStyle name="差_河南 缺口县区测算(地方填报白)_财力性转移支付2010年预算参考数" xfId="637"/>
    <cellStyle name="千位分隔[0] 4" xfId="638"/>
    <cellStyle name="差_教育(按照总人口测算）—20080416_民生政策最低支出需求" xfId="639"/>
    <cellStyle name="好_文体广播部门" xfId="640"/>
    <cellStyle name="常规 11_财力性转移支付2009年预算参考数" xfId="641"/>
    <cellStyle name="好_文体广播事业(按照总人口测算）—20080416_县市旗测算-新科目（含人口规模效应）_财力性转移支付2010年预算参考数" xfId="642"/>
    <cellStyle name="差_县市旗测算20080508_不含人员经费系数_财力性转移支付2010年预算参考数" xfId="643"/>
    <cellStyle name="Neutral" xfId="644"/>
    <cellStyle name="60% - 强调文字颜色 4 2" xfId="645"/>
    <cellStyle name="60% - 强调文字颜色 6 2" xfId="646"/>
    <cellStyle name="差_33甘肃" xfId="647"/>
    <cellStyle name="千位分隔 4" xfId="648"/>
    <cellStyle name="好_分县成本差异系数_不含人员经费系数_财力性转移支付2010年预算参考数" xfId="649"/>
    <cellStyle name="好_县市旗测算-新科目（20080626）_民生政策最低支出需求_财力性转移支付2010年预算参考数" xfId="650"/>
    <cellStyle name="好_1110洱源县" xfId="651"/>
    <cellStyle name="好_文体广播事业(按照总人口测算）—20080416_不含人员经费系数" xfId="652"/>
    <cellStyle name="差_文体广播事业(按照总人口测算）—20080416_民生政策最低支出需求" xfId="653"/>
    <cellStyle name="强调文字颜色 2 2" xfId="654"/>
    <cellStyle name="差_1_财力性转移支付2010年预算参考数" xfId="655"/>
    <cellStyle name="差_34青海_1_财力性转移支付2010年预算参考数" xfId="656"/>
    <cellStyle name="差_Book1" xfId="657"/>
    <cellStyle name="好_文体广播事业(按照总人口测算）—20080416_县市旗测算-新科目（含人口规模效应）" xfId="658"/>
    <cellStyle name="差_Book2_财力性转移支付2010年预算参考数" xfId="659"/>
    <cellStyle name="好_云南 缺口县区测算(地方填报)_财力性转移支付2010年预算参考数" xfId="660"/>
    <cellStyle name="差_行政（人员）_财力性转移支付2010年预算参考数" xfId="661"/>
    <cellStyle name="常规 2_004-2010年增消两税返还情况表" xfId="662"/>
    <cellStyle name="好_县市旗测算-新科目（20080627）_县市旗测算-新科目（含人口规模效应）" xfId="663"/>
    <cellStyle name="差_报表" xfId="664"/>
    <cellStyle name="好_县市旗测算20080508_民生政策最低支出需求_财力性转移支付2010年预算参考数" xfId="665"/>
    <cellStyle name="差_数据--基础数据--预算组--2015年人代会预算部分--2015.01.20--人代会前第6稿--按姚局意见改--调市级项级明细" xfId="666"/>
    <cellStyle name="差_2008年支出核定" xfId="667"/>
    <cellStyle name="常规 11" xfId="668"/>
    <cellStyle name="差_其他部门(按照总人口测算）—20080416_民生政策最低支出需求" xfId="669"/>
    <cellStyle name="差_财政供养人员" xfId="670"/>
    <cellStyle name="好_2006年22湖南" xfId="671"/>
    <cellStyle name="差_20河南" xfId="672"/>
    <cellStyle name="好_自行调整差异系数顺序_财力性转移支付2010年预算参考数" xfId="673"/>
    <cellStyle name="差_县市旗测算-新科目（20080627）_财力性转移支付2010年预算参考数" xfId="674"/>
    <cellStyle name="好_行政公检法测算" xfId="675"/>
    <cellStyle name="差_县区合并测算20080421_民生政策最低支出需求_财力性转移支付2010年预算参考数" xfId="676"/>
    <cellStyle name="差_县市旗测算-新科目（20080627）_县市旗测算-新科目（含人口规模效应）_财力性转移支付2010年预算参考数" xfId="677"/>
    <cellStyle name="差_市辖区测算-新科目（20080626）_财力性转移支付2010年预算参考数" xfId="678"/>
    <cellStyle name="差_测算结果" xfId="679"/>
    <cellStyle name="差_成本差异系数_财力性转移支付2010年预算参考数" xfId="680"/>
    <cellStyle name="好_行政公检法测算_不含人员经费系数_财力性转移支付2010年预算参考数" xfId="681"/>
    <cellStyle name="好_汇总" xfId="682"/>
    <cellStyle name="差_农林水和城市维护标准支出20080505－县区合计" xfId="683"/>
    <cellStyle name="差_城建部门" xfId="684"/>
    <cellStyle name="差_第一部分：综合全" xfId="685"/>
    <cellStyle name="差_教育(按照总人口测算）—20080416_财力性转移支付2010年预算参考数" xfId="686"/>
    <cellStyle name="好_卫生(按照总人口测算）—20080416" xfId="687"/>
    <cellStyle name="好_县区合并测算20080421_县市旗测算-新科目（含人口规模效应）" xfId="688"/>
    <cellStyle name="差_县市旗测算-新科目（20080626）_县市旗测算-新科目（含人口规模效应）" xfId="689"/>
    <cellStyle name="差_市辖区测算20080510_不含人员经费系数" xfId="690"/>
    <cellStyle name="差_分县成本差异系数_不含人员经费系数" xfId="691"/>
    <cellStyle name="好_县市旗测算-新科目（20080627）_不含人员经费系数" xfId="692"/>
    <cellStyle name="差_汇总-县级财政报表附表" xfId="693"/>
    <cellStyle name="分级显示行_1_13区汇总" xfId="694"/>
    <cellStyle name="差_附表" xfId="695"/>
    <cellStyle name="好_530629_2006年县级财政报表附表" xfId="696"/>
    <cellStyle name="好_测算结果汇总_财力性转移支付2010年预算参考数" xfId="697"/>
    <cellStyle name="好_缺口县区测算(财政部标准)" xfId="698"/>
    <cellStyle name="差_2006年33甘肃" xfId="699"/>
    <cellStyle name="差_行政(燃修费)" xfId="700"/>
    <cellStyle name="差_行政(燃修费)_不含人员经费系数" xfId="701"/>
    <cellStyle name="烹拳 [0]_ +Foil &amp; -FOIL &amp; PAPER" xfId="702"/>
    <cellStyle name="好_测算结果汇总" xfId="703"/>
    <cellStyle name="差_行政(燃修费)_不含人员经费系数_财力性转移支付2010年预算参考数" xfId="704"/>
    <cellStyle name="差_行政(燃修费)_民生政策最低支出需求_财力性转移支付2010年预算参考数" xfId="705"/>
    <cellStyle name="差_行政(燃修费)_县市旗测算-新科目（含人口规模效应）_财力性转移支付2010年预算参考数" xfId="706"/>
    <cellStyle name="差_行政（人员）" xfId="707"/>
    <cellStyle name="差_行政（人员）_不含人员经费系数_财力性转移支付2010年预算参考数" xfId="708"/>
    <cellStyle name="差_河南 缺口县区测算(地方填报)_财力性转移支付2010年预算参考数" xfId="709"/>
    <cellStyle name="差_卫生(按照总人口测算）—20080416" xfId="710"/>
    <cellStyle name="差_行政（人员）_民生政策最低支出需求" xfId="711"/>
    <cellStyle name="好_34青海_1_财力性转移支付2010年预算参考数" xfId="712"/>
    <cellStyle name="好_其他部门(按照总人口测算）—20080416_不含人员经费系数_财力性转移支付2010年预算参考数" xfId="713"/>
    <cellStyle name="常规_（修改后）新科目人代会报表---印刷稿5.8" xfId="714"/>
    <cellStyle name="好_文体广播事业(按照总人口测算）—20080416_民生政策最低支出需求" xfId="715"/>
    <cellStyle name="差_丽江汇总" xfId="716"/>
    <cellStyle name="差_行政（人员）_民生政策最低支出需求_财力性转移支付2010年预算参考数" xfId="717"/>
    <cellStyle name="差_行政公检法测算_县市旗测算-新科目（含人口规模效应）_财力性转移支付2010年预算参考数" xfId="718"/>
    <cellStyle name="差_河南 缺口县区测算(地方填报)" xfId="719"/>
    <cellStyle name="差_核定人数对比_财力性转移支付2010年预算参考数" xfId="720"/>
    <cellStyle name="好_其他部门(按照总人口测算）—20080416_民生政策最低支出需求" xfId="721"/>
    <cellStyle name="差_核定人数下发表_财力性转移支付2010年预算参考数" xfId="722"/>
    <cellStyle name="差_卫生(按照总人口测算）—20080416_民生政策最低支出需求" xfId="723"/>
    <cellStyle name="好_0605石屏县" xfId="724"/>
    <cellStyle name="差_县市旗测算-新科目（20080626）_不含人员经费系数_财力性转移支付2010年预算参考数" xfId="725"/>
    <cellStyle name="差_市辖区测算20080510_县市旗测算-新科目（含人口规模效应）" xfId="726"/>
    <cellStyle name="差_人员工资和公用经费_财力性转移支付2010年预算参考数" xfId="727"/>
    <cellStyle name="好_县区合并测算20080421_不含人员经费系数_财力性转移支付2010年预算参考数" xfId="728"/>
    <cellStyle name="差_危改资金测算" xfId="729"/>
    <cellStyle name="差_汇总表" xfId="730"/>
    <cellStyle name="好_县区合并测算20080423(按照各省比重）_县市旗测算-新科目（含人口规模效应）_财力性转移支付2010年预算参考数" xfId="731"/>
    <cellStyle name="差_县区合并测算20080421" xfId="732"/>
    <cellStyle name="差_汇总表4" xfId="733"/>
    <cellStyle name="烹拳_ +Foil &amp; -FOIL &amp; PAPER" xfId="734"/>
    <cellStyle name="差_县区合并测算20080421_财力性转移支付2010年预算参考数" xfId="735"/>
    <cellStyle name="差_汇总表4_财力性转移支付2010年预算参考数" xfId="736"/>
    <cellStyle name="差_山东省民生支出标准_财力性转移支付2010年预算参考数" xfId="737"/>
    <cellStyle name="差_农林水和城市维护标准支出20080505－县区合计_不含人员经费系数_财力性转移支付2010年预算参考数" xfId="738"/>
    <cellStyle name="差_总人口_财力性转移支付2010年预算参考数" xfId="739"/>
    <cellStyle name="差_重点民生支出需求测算表社保（农村低保）081112" xfId="740"/>
    <cellStyle name="差_汇总表提前告知区县" xfId="741"/>
    <cellStyle name="差_检验表" xfId="742"/>
    <cellStyle name="差_县市旗测算-新科目（20080626）" xfId="743"/>
    <cellStyle name="常规 9" xfId="744"/>
    <cellStyle name="好_汇总表" xfId="745"/>
    <cellStyle name="常规_新科目人代会报表---报送人大财经委稿" xfId="746"/>
    <cellStyle name="常规 2" xfId="747"/>
    <cellStyle name="差_人员工资和公用经费2" xfId="748"/>
    <cellStyle name="差_农林水和城市维护标准支出20080505－县区合计_民生政策最低支出需求" xfId="749"/>
    <cellStyle name="差_卫生(按照总人口测算）—20080416_县市旗测算-新科目（含人口规模效应）_财力性转移支付2010年预算参考数" xfId="750"/>
    <cellStyle name="常规_（20091202）人代会附表-表样" xfId="751"/>
    <cellStyle name="差_民生政策最低支出需求_财力性转移支付2010年预算参考数" xfId="752"/>
    <cellStyle name="差_教育(按照总人口测算）—20080416_县市旗测算-新科目（含人口规模效应）" xfId="753"/>
    <cellStyle name="差_社保处下达区县2015年指标（第二批）" xfId="754"/>
    <cellStyle name="差_县区合并测算20080421_县市旗测算-新科目（含人口规模效应）" xfId="755"/>
    <cellStyle name="好_县区合并测算20080423(按照各省比重）_民生政策最低支出需求_财力性转移支付2010年预算参考数" xfId="756"/>
    <cellStyle name="好_县市旗测算-新科目（20080626）_财力性转移支付2010年预算参考数" xfId="757"/>
    <cellStyle name="差_农林水和城市维护标准支出20080505－县区合计_县市旗测算-新科目（含人口规模效应）_财力性转移支付2010年预算参考数" xfId="758"/>
    <cellStyle name="差_县市旗测算20080508_县市旗测算-新科目（含人口规模效应）_财力性转移支付2010年预算参考数" xfId="759"/>
    <cellStyle name="Accent3_2006年33甘肃" xfId="760"/>
    <cellStyle name="常规 17" xfId="761"/>
    <cellStyle name="常规 22" xfId="762"/>
    <cellStyle name="好_总人口_财力性转移支付2010年预算参考数" xfId="763"/>
    <cellStyle name="常规 4" xfId="764"/>
    <cellStyle name="差_县市旗测算-新科目（20080626）_民生政策最低支出需求_财力性转移支付2010年预算参考数" xfId="765"/>
    <cellStyle name="差_市辖区测算-新科目（20080626）_县市旗测算-新科目（含人口规模效应）" xfId="766"/>
    <cellStyle name="差_2008年全省汇总收支计算表" xfId="767"/>
    <cellStyle name="差_缺口县区测算（11.13）" xfId="768"/>
    <cellStyle name="差_危改资金测算_财力性转移支付2010年预算参考数" xfId="769"/>
    <cellStyle name="HEADING1" xfId="770"/>
    <cellStyle name="差_缺口县区测算(按2007支出增长25%测算)" xfId="771"/>
    <cellStyle name="差_市辖区测算-新科目（20080626）_县市旗测算-新科目（含人口规模效应）_财力性转移支付2010年预算参考数" xfId="772"/>
    <cellStyle name="差_缺口县区测算_财力性转移支付2010年预算参考数" xfId="773"/>
    <cellStyle name="好_1" xfId="774"/>
    <cellStyle name="差_市辖区测算-新科目（20080626）_不含人员经费系数" xfId="775"/>
    <cellStyle name="好_文体广播事业(按照总人口测算）—20080416_民生政策最低支出需求_财力性转移支付2010年预算参考数" xfId="776"/>
    <cellStyle name="好_云南省2008年转移支付测算——州市本级考核部分及政策性测算" xfId="777"/>
    <cellStyle name="差_2007年收支情况及2008年收支预计表(汇总表)_财力性转移支付2010年预算参考数" xfId="778"/>
    <cellStyle name="差_文体广播事业(按照总人口测算）—20080416_县市旗测算-新科目（含人口规模效应）_财力性转移支付2010年预算参考数" xfId="779"/>
    <cellStyle name="好_行政公检法测算_民生政策最低支出需求_财力性转移支付2010年预算参考数" xfId="780"/>
    <cellStyle name="好_行政（人员）_民生政策最低支出需求" xfId="781"/>
    <cellStyle name="常规 16" xfId="782"/>
    <cellStyle name="常规 21" xfId="783"/>
    <cellStyle name="差_县区合并测算20080423(按照各省比重）_不含人员经费系数_财力性转移支付2010年预算参考数" xfId="784"/>
    <cellStyle name="差_县区合并测算20080423(按照各省比重）_财力性转移支付2010年预算参考数" xfId="785"/>
    <cellStyle name="差_县区合并测算20080423(按照各省比重）_民生政策最低支出需求" xfId="786"/>
    <cellStyle name="常规 27" xfId="787"/>
    <cellStyle name="差_县市旗测算20080508_财力性转移支付2010年预算参考数" xfId="788"/>
    <cellStyle name="40% - Accent1" xfId="789"/>
    <cellStyle name="好_市辖区测算-新科目（20080626）_民生政策最低支出需求_财力性转移支付2010年预算参考数" xfId="790"/>
    <cellStyle name="差_县市旗测算-新科目（20080627）_民生政策最低支出需求_财力性转移支付2010年预算参考数" xfId="791"/>
    <cellStyle name="差_第五部分(才淼、饶永宏）" xfId="792"/>
    <cellStyle name="差_2006年水利统计指标统计表_财力性转移支付2010年预算参考数" xfId="793"/>
    <cellStyle name="差_一般预算支出口径剔除表" xfId="794"/>
    <cellStyle name="好_20河南" xfId="795"/>
    <cellStyle name="千分位_ 白土" xfId="796"/>
    <cellStyle name="常规 25" xfId="797"/>
    <cellStyle name="好_成本差异系数（含人口规模）" xfId="798"/>
    <cellStyle name="差_文体广播事业(按照总人口测算）—20080416_民生政策最低支出需求_财力性转移支付2010年预算参考数" xfId="799"/>
    <cellStyle name="常规 7 2" xfId="800"/>
    <cellStyle name="好_2007一般预算支出口径剔除表" xfId="801"/>
    <cellStyle name="好_34青海_1" xfId="802"/>
    <cellStyle name="好_其他部门(按照总人口测算）—20080416_不含人员经费系数" xfId="803"/>
    <cellStyle name="好_Book2" xfId="804"/>
    <cellStyle name="强调文字颜色 6 2" xfId="805"/>
    <cellStyle name="常规 8" xfId="806"/>
    <cellStyle name="常规_（20091202）人代会附表-表样 2" xfId="807"/>
    <cellStyle name="Accent5 - 20%" xfId="808"/>
    <cellStyle name="常规_2016人代会附表（2015-9-11）（姚局）-财经委 2" xfId="809"/>
    <cellStyle name="好 2" xfId="810"/>
    <cellStyle name="好_12滨州_财力性转移支付2010年预算参考数" xfId="811"/>
    <cellStyle name="好_2" xfId="812"/>
    <cellStyle name="好_行政(燃修费)_民生政策最低支出需求_财力性转移支付2010年预算参考数" xfId="813"/>
    <cellStyle name="好_2_财力性转移支付2010年预算参考数" xfId="814"/>
    <cellStyle name="好_2006年22湖南_财力性转移支付2010年预算参考数" xfId="815"/>
    <cellStyle name="好_2006年28四川" xfId="816"/>
    <cellStyle name="好_2006年30云南" xfId="817"/>
    <cellStyle name="好_2006年34青海" xfId="818"/>
    <cellStyle name="好_2006年水利统计指标统计表" xfId="819"/>
    <cellStyle name="差_2008年支出调整" xfId="820"/>
    <cellStyle name="好_2007年收支情况及2008年收支预计表(汇总表)_财力性转移支付2010年预算参考数" xfId="821"/>
    <cellStyle name="好_2008计算资料（8月5）" xfId="822"/>
    <cellStyle name="好_2008年全省汇总收支计算表_财力性转移支付2010年预算参考数" xfId="823"/>
    <cellStyle name="好_2008年支出核定" xfId="824"/>
    <cellStyle name="好_2016年科目0114" xfId="825"/>
    <cellStyle name="好_2016人代会附表（2015-9-11）（姚局）-财经委" xfId="826"/>
    <cellStyle name="好_30云南" xfId="827"/>
    <cellStyle name="好_30云南_1" xfId="828"/>
    <cellStyle name="好_5334_2006年迪庆县级财政报表附表" xfId="829"/>
    <cellStyle name="好_汇总-县级财政报表附表" xfId="830"/>
    <cellStyle name="好_Book1" xfId="831"/>
    <cellStyle name="好_安徽 缺口县区测算(地方填报)1_财力性转移支付2010年预算参考数" xfId="832"/>
    <cellStyle name="好_报表" xfId="833"/>
    <cellStyle name="好_测算结果" xfId="834"/>
    <cellStyle name="差_行政公检法测算_民生政策最低支出需求" xfId="835"/>
    <cellStyle name="货币 2" xfId="836"/>
    <cellStyle name="好_城建部门" xfId="837"/>
    <cellStyle name="好_第五部分(才淼、饶永宏）" xfId="838"/>
    <cellStyle name="好_检验表（调整后）" xfId="839"/>
    <cellStyle name="好_分析缺口率" xfId="840"/>
    <cellStyle name="好_分县成本差异系数_不含人员经费系数" xfId="84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1" Type="http://schemas.openxmlformats.org/officeDocument/2006/relationships/sharedStrings" Target="sharedStrings.xml"/><Relationship Id="rId40" Type="http://schemas.openxmlformats.org/officeDocument/2006/relationships/styles" Target="style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9.xml"/><Relationship Id="rId32" Type="http://schemas.openxmlformats.org/officeDocument/2006/relationships/externalLink" Target="externalLinks/externalLink8.xml"/><Relationship Id="rId31" Type="http://schemas.openxmlformats.org/officeDocument/2006/relationships/externalLink" Target="externalLinks/externalLink7.xml"/><Relationship Id="rId30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5.xml"/><Relationship Id="rId28" Type="http://schemas.openxmlformats.org/officeDocument/2006/relationships/externalLink" Target="externalLinks/externalLink4.xml"/><Relationship Id="rId27" Type="http://schemas.openxmlformats.org/officeDocument/2006/relationships/externalLink" Target="externalLinks/externalLink3.xml"/><Relationship Id="rId26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kylin\KINGSTON\&#20013;&#31179;&#24037;&#20316;\2021&#24180;&#20449;&#24687;&#20844;&#24320;\\\MAINSERVER\private\XHC\XLS\X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kylin\KINGSTON\&#20013;&#31179;&#24037;&#20316;\2021&#24180;&#20449;&#24687;&#20844;&#24320;\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kylin\KINGSTON\&#20013;&#31179;&#24037;&#20316;\2021&#24180;&#20449;&#24687;&#20844;&#24320;\\\133.16.48.202\f$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kylin\KINGSTON\&#20013;&#31179;&#24037;&#20316;\2021&#24180;&#20449;&#24687;&#20844;&#24320;\\\Holly\cmhk-2000\&#21271;&#20140;&#31227;&#21160;\7.23&#27719;&#24635;&#34920;(&#21331;&#24503;)\&#35780;&#20272;&#22266;&#23450;&#36164;&#201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kylin\KINGSTON\&#20013;&#31179;&#24037;&#20316;\2021&#24180;&#20449;&#24687;&#20844;&#24320;\H:\&#22791;&#20221;\1999-2008&#24180;&#24180;&#21021;&#39044;&#31639;\2008&#24180;&#24180;&#21021;&#39044;&#31639;\2008&#24180;&#39044;&#31639;&#34013;&#26412;\2008&#24180;&#39044;&#31639;&#22823;&#26412;\&#20154;&#20195;&#20250;\&#25191;&#34892;&#32452;\3-2005&#24180;&#20915;&#31639;&#22823;&#26412;\Sjj\excel\2005&#24180;\&#21313;&#26376;&#26376;&#25253;\&#19968;&#26376;\&#25903;&#20986;&#26376;&#25253;7&#26376;\Documents%20and%20Settings\administrator\&#26700;&#38754;\Book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kylin\KINGSTON\&#20013;&#31179;&#24037;&#20316;\2021&#24180;&#20449;&#24687;&#20844;&#24320;\\\Zqh003\d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kylin\KINGSTON\&#20013;&#31179;&#24037;&#20316;\2021&#24180;&#20449;&#24687;&#20844;&#24320;\\\10.36.33.221\e\Users\ADMINI~1\AppData\Local\Temp\&#23439;&#20255;2017&#24180;&#20845;&#20010;&#34920;\2017&#24180;&#19968;&#33324;&#20844;&#20849;&#39044;&#31639;&#25903;&#20986;&#20844;&#24320;&#31867;&#27454;&#39033;2017.1.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kylin\KINGSTON\&#20013;&#31179;&#24037;&#20316;\2021&#24180;&#20449;&#24687;&#20844;&#24320;\2019&#24180;&#22320;&#26041;&#36130;&#25919;&#39044;&#31639;&#34920;-&#21152;&#20844;&#24335;&#21457;&#21508;&#21306;(&#19978;&#25253;&#39044;&#31639;&#22788;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kylin\KINGSTON\&#20013;&#31179;&#24037;&#20316;\2021&#24180;&#20449;&#24687;&#20844;&#24320;\\\10.36.33.221\e\Dpublic1\&#20844;&#20849;\&#39044;&#31639;&#31185;&#36164;&#26009;\2020&#24180;&#20154;&#22823;&#20844;&#24320;\2019&#20844;&#24320;&#26368;&#32456;&#31295;&#65288;1&#26376;24&#26085;&#20844;&#24320;&#65289;\&#22269;&#24211;&#31185;\Users\ADMINI~1\AppData\Local\Temp\&#23439;&#20255;2017&#24180;&#20845;&#20010;&#34920;\2017&#24180;&#19968;&#33324;&#20844;&#20849;&#39044;&#31639;&#25903;&#20986;&#20844;&#24320;&#31867;&#27454;&#39033;2017.1.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kylin\KINGSTON\&#20013;&#31179;&#24037;&#20316;\2021&#24180;&#20449;&#24687;&#20844;&#24320;\\\Zqh003\d\&#35774;&#22791;\&#21407;&#22987;\814\20%20&#36816;&#36755;&#20844;&#2149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kylin\KINGSTON\&#20013;&#31179;&#24037;&#20316;\2021&#24180;&#20449;&#24687;&#20844;&#24320;\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kylin\KINGSTON\&#20013;&#31179;&#24037;&#20316;\2021&#24180;&#20449;&#24687;&#20844;&#24320;\X:\&#22791;&#20221;\1999-2008&#24180;&#24180;&#21021;&#39044;&#31639;\2008&#24180;&#24180;&#21021;&#39044;&#31639;\2008&#24180;&#39044;&#31639;&#34013;&#26412;\2008&#24180;&#39044;&#31639;&#22823;&#26412;\&#20154;&#20195;&#20250;\&#25191;&#34892;&#32452;\3-2005&#24180;&#20915;&#31639;&#22823;&#26412;\&#19968;&#26376;\&#25903;&#20986;&#26376;&#25253;7&#26376;\Documents%20and%20Settings\administrator\&#26700;&#38754;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kylin\KINGSTON\&#20013;&#31179;&#24037;&#20316;\2021&#24180;&#20449;&#24687;&#20844;&#24320;\A:\WINDOWS.000\Desktop\&#25105;&#30340;&#20844;&#25991;&#21253;\&#36213;&#21746;&#36132;&#25991;&#20214;&#22841;\&#25253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kylin\KINGSTON\&#20013;&#31179;&#24037;&#20316;\2021&#24180;&#20449;&#24687;&#20844;&#24320;\\\133.16.68.75\d$\&#20849;&#20139;\Documents%20and%20Settings\user.SR\&#26700;&#38754;\&#39044;&#31639;&#22788;&#25253;&#34920;\&#39044;&#31639;&#22788;&#34920;&#2667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KKKKKKKK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农业人口"/>
      <sheetName val="Open"/>
      <sheetName val="事业发展"/>
      <sheetName val="XL4Popp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核定实物费用定额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  <sheetName val="P1012001"/>
      <sheetName val="C01-1"/>
      <sheetName val="#REF!"/>
      <sheetName val="综合影响（中）"/>
      <sheetName val="综合影响（地方）"/>
      <sheetName val="计费单元调整影响(中）"/>
      <sheetName val="计费单元调整影响(地方）"/>
      <sheetName val="营业区域调整影响（中）"/>
      <sheetName val="营业区域调整影响（地方）"/>
      <sheetName val="控制表"/>
      <sheetName val=""/>
      <sheetName val="上海总汇总"/>
      <sheetName val="中央国有汇总"/>
      <sheetName val="数据业务汇总"/>
      <sheetName val="01东区"/>
      <sheetName val="02南区"/>
      <sheetName val="03西区"/>
      <sheetName val="04北区"/>
      <sheetName val="05中区"/>
      <sheetName val="06浦东"/>
      <sheetName val="07莘闵"/>
      <sheetName val="08宝山"/>
      <sheetName val="09南汇"/>
      <sheetName val="10金山"/>
      <sheetName val="11松江"/>
      <sheetName val="12崇明"/>
      <sheetName val="13奉贤"/>
      <sheetName val="14青浦"/>
      <sheetName val="15嘉定"/>
      <sheetName val="16机关财务"/>
      <sheetName val="18卫星公司"/>
      <sheetName val="20研究所"/>
      <sheetName val="21号簿公司"/>
      <sheetName val="22帐务中心"/>
      <sheetName val="23专用局"/>
      <sheetName val="24公司财务部"/>
      <sheetName val="25长信事业部"/>
      <sheetName val="26大客户"/>
      <sheetName val="27工程管理部"/>
      <sheetName val="28海缆公司"/>
      <sheetName val="29运行维护部"/>
      <sheetName val="30信产"/>
      <sheetName val="17数据事业部"/>
      <sheetName val="19信息产业数据"/>
      <sheetName val="10南汇"/>
      <sheetName val="11金山"/>
      <sheetName val="12松江"/>
      <sheetName val="13崇明"/>
      <sheetName val="14奉贤"/>
      <sheetName val="15青浦"/>
      <sheetName val="16嘉定"/>
      <sheetName val="17机关财务"/>
      <sheetName val="19卫星公司"/>
      <sheetName val="21研究所"/>
      <sheetName val="22号簿公司"/>
      <sheetName val="23帐务中心"/>
      <sheetName val="24专用局"/>
      <sheetName val="25公司财务部"/>
      <sheetName val="26长信事业部"/>
      <sheetName val="27大客户"/>
      <sheetName val="28工程管理部"/>
      <sheetName val="29海缆公司"/>
      <sheetName val="30运行维护部"/>
      <sheetName val="31信产"/>
      <sheetName val="18数据事业部"/>
      <sheetName val="20信息产业数据"/>
      <sheetName val="09机动局"/>
      <sheetName val="19卫星"/>
      <sheetName val="22号簿"/>
      <sheetName val="26长信"/>
      <sheetName val="29海底电缆"/>
      <sheetName val="上海长投汇总"/>
      <sheetName val="31信贸"/>
      <sheetName val="32信息世界"/>
      <sheetName val="33大西洋贝尔"/>
      <sheetName val="34上外网校"/>
      <sheetName val="35凯讯"/>
      <sheetName val="36依地埃"/>
      <sheetName val="31信息世界"/>
      <sheetName val="32大西洋贝尔"/>
      <sheetName val="33上外网校"/>
      <sheetName val="34凯讯"/>
      <sheetName val="35依地埃"/>
      <sheetName val="评估固定资产"/>
      <sheetName val="总汇总"/>
      <sheetName val="话音汇总"/>
      <sheetName val="固定资产汇总表"/>
      <sheetName val="房屋建筑物"/>
      <sheetName val="构筑物"/>
      <sheetName val="土建工程"/>
      <sheetName val="租赁外单位"/>
      <sheetName val="批销"/>
      <sheetName val="补机"/>
      <sheetName val="跌价3－1"/>
      <sheetName val="跌价3－2"/>
      <sheetName val="跌价3－3"/>
      <sheetName val="跌价6－1"/>
      <sheetName val="跌价10-1"/>
      <sheetName val="跌价10-2"/>
      <sheetName val="跌价10-3"/>
      <sheetName val="跌价10-4"/>
      <sheetName val="跌价10-5"/>
      <sheetName val="跌价10－6"/>
      <sheetName val="跌价10-7"/>
      <sheetName val="跌价12-1"/>
      <sheetName val="跌价12-2"/>
      <sheetName val="跌价12-3"/>
      <sheetName val="国信01.06"/>
      <sheetName val="国信01.06新"/>
      <sheetName val="Sheet1"/>
      <sheetName val="      "/>
      <sheetName val="基本情况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利润"/>
      <sheetName val="流动资产--利息"/>
      <sheetName val="流动资产--应收"/>
      <sheetName val="流动资产--其他应收"/>
      <sheetName val="流动资产--预付"/>
      <sheetName val="流动资产--补贴"/>
      <sheetName val="流动资产--存货"/>
      <sheetName val="流动资产-材料采购"/>
      <sheetName val="流动资产-库存材料"/>
      <sheetName val="流动资产-在库低值"/>
      <sheetName val="流动资产-库存商品"/>
      <sheetName val="流动资产-出租商品"/>
      <sheetName val="流动资产-委托代销商品"/>
      <sheetName val="流动资产-受托代销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机器设备"/>
      <sheetName val="车辆"/>
      <sheetName val="电子设备"/>
      <sheetName val="工程物资"/>
      <sheetName val="固定_土地"/>
      <sheetName val="设备安装 (已)"/>
      <sheetName val="设备安装（未）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"/>
      <sheetName val="流动负债汇总表"/>
      <sheetName val="短期借款"/>
      <sheetName val="应付票据"/>
      <sheetName val="应付帐款"/>
      <sheetName val="预收帐款"/>
      <sheetName val="代销商品款"/>
      <sheetName val="应付工资"/>
      <sheetName val="应付福利费"/>
      <sheetName val="应付利润"/>
      <sheetName val="应交税金"/>
      <sheetName val="其它应交款"/>
      <sheetName val="其他应付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款"/>
      <sheetName val="laroux"/>
      <sheetName val="应收股利"/>
      <sheetName val="应收利息"/>
      <sheetName val="流动资产--备用金"/>
      <sheetName val="流动资产-其他存货"/>
      <sheetName val="通信系统设备"/>
      <sheetName val="线路设备"/>
      <sheetName val="运输设备"/>
      <sheetName val="通用设备"/>
      <sheetName val="未付利润"/>
      <sheetName val="未交上级收支差额"/>
      <sheetName val="未交税金"/>
      <sheetName val="其它未交款"/>
      <sheetName val="KKKKKKKK"/>
      <sheetName val="______"/>
      <sheetName val="xxxxxx"/>
      <sheetName val="省级固定资产汇总"/>
      <sheetName val="地级固定资产汇总"/>
      <sheetName val="房屋建筑"/>
      <sheetName val="构筑物 "/>
      <sheetName val="在建土建 "/>
      <sheetName val="剥离及调整"/>
      <sheetName val="租赁电信公司"/>
      <sheetName val="租赁移动服务公司"/>
      <sheetName val="zj"/>
      <sheetName val="rate"/>
      <sheetName val="潜江"/>
      <sheetName val="恩施"/>
      <sheetName val="工程公司"/>
      <sheetName val="黄冈"/>
      <sheetName val="黄石"/>
      <sheetName val="荆门"/>
      <sheetName val="科研院"/>
      <sheetName val="器材公司"/>
      <sheetName val="鄂州"/>
      <sheetName val="设备厂"/>
      <sheetName val="十堰"/>
      <sheetName val="随州"/>
      <sheetName val="天门"/>
      <sheetName val="网络部"/>
      <sheetName val="仙桃"/>
      <sheetName val="咸宁"/>
      <sheetName val="襄樊"/>
      <sheetName val="孝感"/>
      <sheetName val="宜昌"/>
      <sheetName val="营销中心"/>
      <sheetName val="荆州"/>
      <sheetName val="省公司"/>
      <sheetName val="Locas"/>
      <sheetName val="在建土建"/>
      <sheetName val="01省机关"/>
      <sheetName val="02营销中心"/>
      <sheetName val="04网络部"/>
      <sheetName val="06科研院"/>
      <sheetName val="07荆州"/>
      <sheetName val="08恩施"/>
      <sheetName val="09黄冈"/>
      <sheetName val="10黄石"/>
      <sheetName val="11荆门"/>
      <sheetName val="12鄂州"/>
      <sheetName val="13潜江"/>
      <sheetName val="14十堰"/>
      <sheetName val="15随州"/>
      <sheetName val="16天门"/>
      <sheetName val="17仙桃"/>
      <sheetName val="18咸宁"/>
      <sheetName val="19襄樊"/>
      <sheetName val="20孝感"/>
      <sheetName val="21宜昌"/>
      <sheetName val="22鸿信工程公司"/>
      <sheetName val="23设备厂"/>
      <sheetName val="24器材公司"/>
      <sheetName val="22红信工程公司"/>
      <sheetName val="25培训中心"/>
      <sheetName val="9.30"/>
      <sheetName val="10月(1)"/>
      <sheetName val="10月(2)"/>
      <sheetName val="10月(3)"/>
      <sheetName val="10月(4)"/>
      <sheetName val="10月(5)"/>
      <sheetName val="10月(6)"/>
      <sheetName val="10月(7)"/>
      <sheetName val="10月(8)"/>
      <sheetName val="10月(9)"/>
      <sheetName val="10月(10)"/>
      <sheetName val="10月(11)"/>
      <sheetName val="10月(12)"/>
      <sheetName val="10月(13)"/>
      <sheetName val="10月(14)"/>
      <sheetName val="10月(15)"/>
      <sheetName val="10月(16)"/>
      <sheetName val="10月(17)"/>
      <sheetName val="10月(18)"/>
      <sheetName val="10月(19)"/>
      <sheetName val="10月(20)"/>
      <sheetName val="10月(21)"/>
      <sheetName val="10月(22)"/>
      <sheetName val="10月(23)"/>
      <sheetName val="10月(24)"/>
      <sheetName val="10月(25)"/>
      <sheetName val="10月(26)"/>
      <sheetName val="10月(27)"/>
      <sheetName val="10月(28)"/>
      <sheetName val="10月(29)"/>
      <sheetName val="10月(30)"/>
      <sheetName val="10月(31)"/>
      <sheetName val="封面"/>
      <sheetName val="目录"/>
      <sheetName val="表1 货币资金"/>
      <sheetName val="表1-1 银行存款明细表"/>
      <sheetName val="表2 短期投资"/>
      <sheetName val="表3 应收帐款"/>
      <sheetName val="表4 应收票据"/>
      <sheetName val="表5 存货"/>
      <sheetName val="表5-1 存货跌价损失准备计算表"/>
      <sheetName val="表5-2 存货倒推表"/>
      <sheetName val="表6 预付帐款"/>
      <sheetName val="表6-1 其他应收款"/>
      <sheetName val="表6-2 待摊费用"/>
      <sheetName val="表6-3 预付及其他流动资产 "/>
      <sheetName val="表7 固定资产变动表"/>
      <sheetName val="表7-1 固定资产折旧表（上市） "/>
      <sheetName val="表7-1-1 固定资产折旧表  (非上市)"/>
      <sheetName val="表7-2 待处理财产损溢"/>
      <sheetName val="表7-3 固定资产有关资料"/>
      <sheetName val="表8-1 移动"/>
      <sheetName val="表8-2-1 数据"/>
      <sheetName val="表8-2-2 互联网"/>
      <sheetName val="表8-3 长途"/>
      <sheetName val="表8-4 寻呼"/>
      <sheetName val="表8-5 市话"/>
      <sheetName val="表8-6 在建工程明细表"/>
      <sheetName val="表8-7 工程合同汇总表(移动) NEW"/>
      <sheetName val="表8-7 工程合同汇总表(移动) (2)"/>
      <sheetName val="表8-8 在建工程有关资料"/>
      <sheetName val="表9 长期待摊费用"/>
      <sheetName val="表9-1 租赁合同汇总表"/>
      <sheetName val="表10 无形资产变动表"/>
      <sheetName val="表11 长期投资"/>
      <sheetName val="表11-1 长期股票投资"/>
      <sheetName val="表11-2 长期股权投资－未合并子公司"/>
      <sheetName val="表11-3 长期股权投资 － 合营公司"/>
      <sheetName val="表11-4 长期股权投资－联营公司"/>
      <sheetName val="表11-5 长期股权投资－参股公司"/>
      <sheetName val="表11-6 长期债权投资"/>
      <sheetName val="表11-7 其他债权投资"/>
      <sheetName val="表12 关联公司交易"/>
      <sheetName val="表12-1 与总部对帐"/>
      <sheetName val="表8-7 工程合同汇总表(移动) (5)"/>
      <sheetName val="公  "/>
      <sheetName val="表7-1固定资产折旧表 "/>
      <sheetName val="表头备用"/>
      <sheetName val="表头"/>
      <sheetName val="0基本情况"/>
      <sheetName val="1评估结果汇总表"/>
      <sheetName val="2评估结果分类汇总表"/>
      <sheetName val="3流动资产汇总表"/>
      <sheetName val="4流动资产--货币"/>
      <sheetName val="5流动资产--货币 (2)"/>
      <sheetName val="6流动资产--货币 (3)"/>
      <sheetName val="7短投汇总表"/>
      <sheetName val="8短投"/>
      <sheetName val="9短投 (2)"/>
      <sheetName val="10流动资产--票据"/>
      <sheetName val="11流动资产--利润"/>
      <sheetName val="12流动资产--利息"/>
      <sheetName val="13流动资产--应收"/>
      <sheetName val="14流动资产--其他应收"/>
      <sheetName val="15流动资产--预付"/>
      <sheetName val="16流动资产--补贴"/>
      <sheetName val="17流动资产--存货"/>
      <sheetName val="18流动资产-库存材料（原材料）"/>
      <sheetName val="19流动资产-在库低值易耗品"/>
      <sheetName val="20流动资产-在用低值易耗品"/>
      <sheetName val="21流动资产-库存商品"/>
      <sheetName val="22流动资产-出租商品"/>
      <sheetName val="23流动资产-存货其他"/>
      <sheetName val="24流动资产--待摊"/>
      <sheetName val="25一年到期长期债权投资"/>
      <sheetName val="26其他流动资产"/>
      <sheetName val="27长期投资汇总表"/>
      <sheetName val="28长期投资--股票"/>
      <sheetName val="29长期投资--债券"/>
      <sheetName val="30长期投资--其他投资"/>
      <sheetName val="31固定资产汇总表"/>
      <sheetName val="32房屋建筑物"/>
      <sheetName val="33构筑物"/>
      <sheetName val="34机械及电子设备"/>
      <sheetName val="35客服中心设备"/>
      <sheetName val="36车辆"/>
      <sheetName val="37线路设备"/>
      <sheetName val="38工程物资"/>
      <sheetName val="39土建工程"/>
      <sheetName val="40设备安装"/>
      <sheetName val="41固定资产清理"/>
      <sheetName val="42土地使用权"/>
      <sheetName val="43其他无形资产"/>
      <sheetName val="44长期待摊费用"/>
      <sheetName val="45其他长期资产"/>
      <sheetName val="46递延税款"/>
      <sheetName val="47流动负债汇总表"/>
      <sheetName val="48短期借款"/>
      <sheetName val="49应付票据"/>
      <sheetName val="50应付账款"/>
      <sheetName val="51预收账款"/>
      <sheetName val="52应付工资"/>
      <sheetName val="53应付福利费"/>
      <sheetName val="54应付利润"/>
      <sheetName val="55未交上级收支差额"/>
      <sheetName val="56应交税金"/>
      <sheetName val="57其它应交款"/>
      <sheetName val="58其他应付款"/>
      <sheetName val="59预提费用"/>
      <sheetName val="60预计负债"/>
      <sheetName val="61一年内到期长期负债"/>
      <sheetName val="62其他流动负债"/>
      <sheetName val="63长期负债汇总表"/>
      <sheetName val="64长期借款"/>
      <sheetName val="65应付债券"/>
      <sheetName val="66长期应付款"/>
      <sheetName val="67其他长期负债"/>
      <sheetName val="68递延税款贷项"/>
      <sheetName val="在建工程"/>
      <sheetName val="固定资产汇总"/>
      <sheetName val="新增--房屋建筑"/>
      <sheetName val="新增--构筑物"/>
      <sheetName val="新基准日在建土建"/>
      <sheetName val="租赁电信管理局"/>
      <sheetName val="租赁移动公司"/>
      <sheetName val="租赁邮政局"/>
      <sheetName val="租赁电信实业公司"/>
      <sheetName val="租赁电信非上市"/>
      <sheetName val="租赁联通寻呼"/>
      <sheetName val="汇总"/>
      <sheetName val="响水"/>
      <sheetName val="建湖"/>
      <sheetName val="大丰"/>
      <sheetName val="交换设备"/>
      <sheetName val="铁塔设备"/>
      <sheetName val="基站设备"/>
      <sheetName val="电源设备"/>
      <sheetName val="空调设备"/>
      <sheetName val="传输设备"/>
      <sheetName val="K1资产负债表"/>
      <sheetName val="K1.1審計数据調节表"/>
      <sheetName val="1评估结果分类汇总表"/>
      <sheetName val="2流动资产汇总表"/>
      <sheetName val="3流动资产--货币"/>
      <sheetName val="4流动资产--货币 (2)"/>
      <sheetName val="5流动资产--货币 (3)"/>
      <sheetName val="6短投汇总表"/>
      <sheetName val="7短投"/>
      <sheetName val="8短投 (2)"/>
      <sheetName val="9流动资产--票据"/>
      <sheetName val="10流动资产--应收"/>
      <sheetName val="K2应收帐款"/>
      <sheetName val="K3坏帐准备"/>
      <sheetName val="11流动资产--备用金"/>
      <sheetName val="12流动资产--其他应收"/>
      <sheetName val="K4其他应收款"/>
      <sheetName val="13流动资产--存货"/>
      <sheetName val="14流动资产-库存材料"/>
      <sheetName val="15流动资产-材料采购"/>
      <sheetName val="16流动资产-在库低值"/>
      <sheetName val="17流动资产-商品采购"/>
      <sheetName val="18流动资产-委托加工材料"/>
      <sheetName val="19流动资产-库存商品"/>
      <sheetName val="20流动资产-附属生产"/>
      <sheetName val="21流动资产-出租商品"/>
      <sheetName val="22流动资产-在用低值"/>
      <sheetName val="K5待摊费用"/>
      <sheetName val="23流动资产--待摊"/>
      <sheetName val="24流动资产--待处理"/>
      <sheetName val="25一年到期长期债券"/>
      <sheetName val="K6其他长期投资"/>
      <sheetName val="K7固定资产"/>
      <sheetName val="K8融资租入固定资产"/>
      <sheetName val="K9全國一級干綫資產(固定資產)"/>
      <sheetName val="K10在建工程"/>
      <sheetName val="K11全國一級干綫資產(在建工程)"/>
      <sheetName val="31土地使用权"/>
      <sheetName val="32其他无形资产"/>
      <sheetName val="33开办费"/>
      <sheetName val="34长期待摊费用"/>
      <sheetName val="K12无形资产及递延资产"/>
      <sheetName val="35其他长期资产"/>
      <sheetName val="36递延税款借项"/>
      <sheetName val="37流动负债汇总表"/>
      <sheetName val="38短期借款"/>
      <sheetName val="39应付票据"/>
      <sheetName val="40应付帐款"/>
      <sheetName val="K13应付帐款"/>
      <sheetName val="41预收帐款"/>
      <sheetName val="K14預收电话卡销售资料调查表"/>
      <sheetName val="42其他应付款"/>
      <sheetName val="K15其他应付款"/>
      <sheetName val="43应付工资"/>
      <sheetName val="44应付福利费"/>
      <sheetName val="K16应付工資及福利费"/>
      <sheetName val="45未交税金"/>
      <sheetName val="46收支差额"/>
      <sheetName val="47未付利润"/>
      <sheetName val="48其它未交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003"/>
      <sheetName val="2004"/>
      <sheetName val="2003亿元"/>
      <sheetName val="2004亿元"/>
      <sheetName val="亿元%"/>
      <sheetName val="万元%"/>
      <sheetName val="亿元% (2)"/>
      <sheetName val="KKKKKKKK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KKKKKKKK"/>
      <sheetName val="表一"/>
      <sheetName val="表二"/>
      <sheetName val="表三"/>
      <sheetName val="表四"/>
      <sheetName val="政策性补贴"/>
      <sheetName val=""/>
      <sheetName val="四月份月报"/>
      <sheetName val="P1012001"/>
      <sheetName val="13 铁路配件"/>
      <sheetName val="车"/>
      <sheetName val="实物标准"/>
      <sheetName val="专项"/>
      <sheetName val="_x005f_x0000__x005f_x0000__x005f_x0000__x005f_x0000__x0"/>
      <sheetName val="XL4Poppy"/>
      <sheetName val="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四"/>
      <sheetName val="表五"/>
      <sheetName val="表八"/>
      <sheetName val="表九"/>
      <sheetName val="表十"/>
      <sheetName val="表十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（新）"/>
      <sheetName val="表二（旧）"/>
      <sheetName val="表三"/>
      <sheetName val="表四"/>
      <sheetName val="表五"/>
      <sheetName val="表六之一"/>
      <sheetName val="表六之二"/>
      <sheetName val="表八"/>
      <sheetName val="表九 "/>
      <sheetName val="表十"/>
      <sheetName val="表十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四"/>
      <sheetName val="表五"/>
      <sheetName val="表八"/>
      <sheetName val="表九"/>
      <sheetName val="表十"/>
      <sheetName val="表十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KKKKKKKK"/>
      <sheetName val=""/>
      <sheetName val="20 运输公司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2003"/>
      <sheetName val="2004"/>
      <sheetName val="2003亿元"/>
      <sheetName val="2004亿元"/>
      <sheetName val="亿元%"/>
      <sheetName val="万元%"/>
      <sheetName val="亿元% (2)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新园区 (样式)"/>
      <sheetName val="区县(新统一口径) (2)"/>
      <sheetName val="区县新统计口径 (2)"/>
      <sheetName val="区县新统计口径"/>
      <sheetName val="1园区"/>
      <sheetName val="2园区"/>
      <sheetName val="过渡（1）"/>
      <sheetName val="收入预计表"/>
      <sheetName val="过渡（朱)"/>
      <sheetName val="过度(市)"/>
      <sheetName val="过度(市分享）"/>
      <sheetName val="过渡(区)"/>
      <sheetName val="收入预计"/>
      <sheetName val="区县收入"/>
      <sheetName val="收入进度表(1)"/>
      <sheetName val="收入进度（2)"/>
      <sheetName val="收入表（预）"/>
      <sheetName val="月报-收入简表"/>
      <sheetName val="月报-收入简表（新）"/>
      <sheetName val="月报-三部门"/>
      <sheetName val="月报-地方级"/>
      <sheetName val="月报-海石局代征"/>
      <sheetName val="区县(新统一口径)"/>
      <sheetName val="免抵(新)"/>
      <sheetName val="消费税 (新)"/>
      <sheetName val="国企所税 (新)"/>
      <sheetName val="收入进度（新)"/>
      <sheetName val="21个财政收入"/>
      <sheetName val="征收部门（市）级 (2)"/>
      <sheetName val="分部门"/>
      <sheetName val="地方级"/>
      <sheetName val="免抵调汇总"/>
      <sheetName val="国税企业所得税"/>
      <sheetName val="消费税"/>
      <sheetName val="征收部门（市）级"/>
      <sheetName val="征收部门（区）级"/>
      <sheetName val="区县级收入"/>
      <sheetName val="征收部门（区）级 (2)"/>
      <sheetName val="⬫⬫礫表-1征⡏"/>
      <sheetName val="预算处报表_预算处表样.xls"/>
      <sheetName val="四月份月报"/>
      <sheetName val="实物费用含专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N33"/>
  <sheetViews>
    <sheetView showGridLines="0" zoomScale="80" zoomScaleNormal="80" topLeftCell="B1" workbookViewId="0">
      <selection activeCell="T8" sqref="T8"/>
    </sheetView>
  </sheetViews>
  <sheetFormatPr defaultColWidth="8.75" defaultRowHeight="14.25"/>
  <cols>
    <col min="1" max="1" width="9" style="43"/>
    <col min="2" max="2" width="9.5" style="43" customWidth="1"/>
    <col min="3" max="3" width="9.625" style="43" customWidth="1"/>
    <col min="4" max="5" width="9" style="43"/>
    <col min="6" max="6" width="28" style="43"/>
    <col min="7" max="10" width="9" style="43"/>
    <col min="11" max="11" width="7.375" style="43" customWidth="1"/>
    <col min="12" max="32" width="9" style="43"/>
    <col min="33" max="256" width="8.75" style="43"/>
    <col min="257" max="16384" width="8.75" style="5"/>
  </cols>
  <sheetData>
    <row r="1" spans="10:11">
      <c r="J1" s="55"/>
      <c r="K1" s="55"/>
    </row>
    <row r="2" ht="71.25" customHeight="1" spans="1:11">
      <c r="A2" s="44" t="s">
        <v>0</v>
      </c>
      <c r="B2" s="44"/>
      <c r="C2" s="44"/>
      <c r="D2" s="45"/>
      <c r="E2" s="45"/>
      <c r="I2" s="56"/>
      <c r="J2" s="56"/>
      <c r="K2" s="56"/>
    </row>
    <row r="3" s="268" customFormat="1" ht="29.25" customHeight="1" spans="1:1">
      <c r="A3" s="269"/>
    </row>
    <row r="4" s="268" customFormat="1" ht="29.25" customHeight="1" spans="1:1">
      <c r="A4" s="270"/>
    </row>
    <row r="5" ht="56.25" customHeight="1"/>
    <row r="6" ht="46.5" spans="1:11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</row>
    <row r="7" ht="111" customHeight="1" spans="1:11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customHeight="1" spans="5:7">
      <c r="E9" s="47"/>
      <c r="F9" s="47"/>
      <c r="G9" s="47"/>
    </row>
    <row r="10" customHeight="1" spans="5:7">
      <c r="E10" s="47"/>
      <c r="F10" s="47"/>
      <c r="G10" s="47"/>
    </row>
    <row r="11" customHeight="1" spans="5:7">
      <c r="E11" s="47"/>
      <c r="F11" s="47"/>
      <c r="G11" s="47"/>
    </row>
    <row r="12" ht="6" customHeight="1" spans="1:1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ht="13.5" hidden="1" spans="1:1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ht="13.5" hidden="1" spans="1:1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ht="13.5" hidden="1" spans="1:1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ht="13.5" spans="1:1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ht="13.5" spans="1:1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ht="13.5" spans="1:1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ht="13.5" spans="1:1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ht="13.5" spans="1:1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3" ht="47.25" customHeight="1" spans="1:11">
      <c r="A23" s="50"/>
      <c r="B23" s="50"/>
      <c r="C23" s="50"/>
      <c r="D23" s="50"/>
      <c r="E23" s="50"/>
      <c r="G23" s="50"/>
      <c r="H23" s="50"/>
      <c r="I23" s="50"/>
      <c r="J23" s="50"/>
      <c r="K23" s="50"/>
    </row>
    <row r="24" ht="35.25" spans="1:11">
      <c r="A24" s="50"/>
      <c r="B24" s="50"/>
      <c r="C24" s="50"/>
      <c r="D24" s="50"/>
      <c r="E24" s="50"/>
      <c r="F24" s="272" t="s">
        <v>2</v>
      </c>
      <c r="G24" s="50"/>
      <c r="H24" s="50"/>
      <c r="I24" s="50"/>
      <c r="J24" s="50"/>
      <c r="K24" s="50"/>
    </row>
    <row r="25" ht="45" customHeight="1" spans="1:14">
      <c r="A25" s="50"/>
      <c r="B25" s="50"/>
      <c r="C25" s="50"/>
      <c r="D25" s="50"/>
      <c r="E25" s="50"/>
      <c r="F25" s="272">
        <v>44197</v>
      </c>
      <c r="G25" s="50"/>
      <c r="H25" s="50"/>
      <c r="L25" s="273"/>
      <c r="M25" s="273"/>
      <c r="N25" s="273"/>
    </row>
    <row r="26" ht="35.25" spans="1:11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ht="15.75" spans="1:1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</row>
    <row r="28" ht="13.5" spans="1:1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ht="35.25" customHeight="1" spans="1:1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ht="3.75" customHeight="1" spans="6:11">
      <c r="F30" s="54"/>
      <c r="G30" s="54"/>
      <c r="H30" s="54"/>
      <c r="I30" s="54"/>
      <c r="J30" s="54"/>
      <c r="K30" s="54"/>
    </row>
    <row r="31" hidden="1" customHeight="1" spans="6:11">
      <c r="F31" s="54"/>
      <c r="G31" s="54"/>
      <c r="H31" s="54"/>
      <c r="I31" s="54"/>
      <c r="J31" s="54"/>
      <c r="K31" s="54"/>
    </row>
    <row r="32" hidden="1" customHeight="1" spans="6:11">
      <c r="F32" s="54"/>
      <c r="G32" s="54"/>
      <c r="H32" s="54"/>
      <c r="I32" s="54"/>
      <c r="J32" s="54"/>
      <c r="K32" s="54"/>
    </row>
    <row r="33" ht="23.25" customHeight="1" spans="6:11">
      <c r="F33" s="54"/>
      <c r="G33" s="54"/>
      <c r="H33" s="54"/>
      <c r="I33" s="54"/>
      <c r="J33" s="54"/>
      <c r="K33" s="54"/>
    </row>
  </sheetData>
  <mergeCells count="9">
    <mergeCell ref="J1:K1"/>
    <mergeCell ref="A2:C2"/>
    <mergeCell ref="I2:K2"/>
    <mergeCell ref="A6:K6"/>
    <mergeCell ref="A7:K7"/>
    <mergeCell ref="L25:N25"/>
    <mergeCell ref="E9:G11"/>
    <mergeCell ref="A12:K20"/>
    <mergeCell ref="A28:K29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39"/>
  <sheetViews>
    <sheetView showGridLines="0" zoomScale="50" zoomScaleNormal="50" workbookViewId="0">
      <selection activeCell="AD17" sqref="AD17"/>
    </sheetView>
  </sheetViews>
  <sheetFormatPr defaultColWidth="8.75" defaultRowHeight="14.25"/>
  <cols>
    <col min="1" max="5" width="9" style="43"/>
    <col min="6" max="6" width="26.375" style="43"/>
    <col min="7" max="32" width="9" style="43"/>
    <col min="33" max="256" width="8.75" style="43"/>
    <col min="257" max="16384" width="8.75" style="5"/>
  </cols>
  <sheetData>
    <row r="1" spans="10:11">
      <c r="J1" s="55"/>
      <c r="K1" s="55"/>
    </row>
    <row r="2" ht="71.25" customHeight="1" spans="1:11">
      <c r="A2" s="44"/>
      <c r="B2" s="44"/>
      <c r="C2" s="44"/>
      <c r="D2" s="45"/>
      <c r="E2" s="45"/>
      <c r="J2" s="56"/>
      <c r="K2" s="56"/>
    </row>
    <row r="3" ht="71.25" customHeight="1" spans="1:11">
      <c r="A3" s="44"/>
      <c r="B3" s="44"/>
      <c r="C3" s="44"/>
      <c r="D3" s="45"/>
      <c r="E3" s="45"/>
      <c r="J3" s="56"/>
      <c r="K3" s="56"/>
    </row>
    <row r="4" ht="157.5" customHeight="1" spans="1:11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6" customHeight="1" spans="5:7">
      <c r="E6" s="47"/>
      <c r="F6" s="47"/>
      <c r="G6" s="47"/>
    </row>
    <row r="7" customHeight="1" spans="5:7">
      <c r="E7" s="47"/>
      <c r="F7" s="47"/>
      <c r="G7" s="47"/>
    </row>
    <row r="8" customHeight="1" spans="5:7">
      <c r="E8" s="47"/>
      <c r="F8" s="47"/>
      <c r="G8" s="47"/>
    </row>
    <row r="9" ht="6" customHeight="1" spans="1:1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ht="13.5" hidden="1" spans="1:1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ht="13.5" hidden="1" spans="1:1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ht="13.5" hidden="1" spans="1:1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ht="13.5" spans="1:1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ht="13.5" spans="1:1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ht="13.5" spans="1:1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ht="13.5" spans="1:1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ht="13.5" spans="1:1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22" ht="101.25" customHeight="1"/>
    <row r="23" ht="11.25" customHeight="1"/>
    <row r="26" ht="27" spans="6:6">
      <c r="F26" s="49"/>
    </row>
    <row r="28" ht="47.25" customHeight="1" spans="1:11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</row>
    <row r="29" ht="35.25" spans="1:11">
      <c r="A29" s="50"/>
      <c r="B29" s="50"/>
      <c r="C29" s="50"/>
      <c r="D29" s="50"/>
      <c r="E29" s="50"/>
      <c r="F29" s="51"/>
      <c r="G29" s="50"/>
      <c r="H29" s="50"/>
      <c r="I29" s="50"/>
      <c r="J29" s="50"/>
      <c r="K29" s="50"/>
    </row>
    <row r="30" ht="35.25" spans="1:1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</row>
    <row r="31" ht="35.25" spans="1:1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ht="35.25" spans="1:1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</row>
    <row r="33" ht="15.75" spans="1:1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</row>
    <row r="34" ht="13.5" spans="1:1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ht="35.25" customHeight="1" spans="1:1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ht="3.75" customHeight="1" spans="6:11">
      <c r="F36" s="54"/>
      <c r="G36" s="54"/>
      <c r="H36" s="54"/>
      <c r="I36" s="54"/>
      <c r="J36" s="54"/>
      <c r="K36" s="54"/>
    </row>
    <row r="37" hidden="1" customHeight="1" spans="6:11">
      <c r="F37" s="54"/>
      <c r="G37" s="54"/>
      <c r="H37" s="54"/>
      <c r="I37" s="54"/>
      <c r="J37" s="54"/>
      <c r="K37" s="54"/>
    </row>
    <row r="38" hidden="1" customHeight="1" spans="6:11">
      <c r="F38" s="54"/>
      <c r="G38" s="54"/>
      <c r="H38" s="54"/>
      <c r="I38" s="54"/>
      <c r="J38" s="54"/>
      <c r="K38" s="54"/>
    </row>
    <row r="39" ht="23.25" customHeight="1" spans="6:11">
      <c r="F39" s="54"/>
      <c r="G39" s="54"/>
      <c r="H39" s="54"/>
      <c r="I39" s="54"/>
      <c r="J39" s="54"/>
      <c r="K39" s="54"/>
    </row>
  </sheetData>
  <mergeCells count="7">
    <mergeCell ref="J1:K1"/>
    <mergeCell ref="A2:C2"/>
    <mergeCell ref="J2:K2"/>
    <mergeCell ref="A4:K4"/>
    <mergeCell ref="A9:K17"/>
    <mergeCell ref="A34:K35"/>
    <mergeCell ref="E6:G8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GridLines="0" showZeros="0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A1" sqref="A1:D1"/>
    </sheetView>
  </sheetViews>
  <sheetFormatPr defaultColWidth="8.75" defaultRowHeight="13.5" outlineLevelCol="4"/>
  <cols>
    <col min="1" max="1" width="35.25" style="111" customWidth="1"/>
    <col min="2" max="3" width="15.75" style="128" customWidth="1"/>
    <col min="4" max="4" width="15.125" style="251" customWidth="1"/>
    <col min="5" max="5" width="14.75" style="111" customWidth="1"/>
    <col min="6" max="24" width="9" style="111" customWidth="1"/>
    <col min="25" max="16384" width="8.75" style="111"/>
  </cols>
  <sheetData>
    <row r="1" s="126" customFormat="1" ht="71.25" customHeight="1" spans="1:5">
      <c r="A1" s="252" t="s">
        <v>4</v>
      </c>
      <c r="B1" s="252"/>
      <c r="C1" s="252"/>
      <c r="D1" s="252"/>
      <c r="E1" s="253"/>
    </row>
    <row r="2" ht="23.1" customHeight="1" spans="1:5">
      <c r="A2" s="111" t="s">
        <v>5</v>
      </c>
      <c r="D2" s="130" t="s">
        <v>6</v>
      </c>
      <c r="E2" s="254"/>
    </row>
    <row r="3" s="127" customFormat="1" ht="36.75" customHeight="1" spans="1:5">
      <c r="A3" s="255" t="s">
        <v>7</v>
      </c>
      <c r="B3" s="256" t="s">
        <v>8</v>
      </c>
      <c r="C3" s="256" t="s">
        <v>9</v>
      </c>
      <c r="D3" s="257" t="s">
        <v>10</v>
      </c>
      <c r="E3" s="258"/>
    </row>
    <row r="4" ht="24.75" customHeight="1" spans="1:5">
      <c r="A4" s="259" t="s">
        <v>11</v>
      </c>
      <c r="B4" s="260">
        <f>B5+B20</f>
        <v>513312.933739999</v>
      </c>
      <c r="C4" s="260">
        <f>C5+C20</f>
        <v>616000</v>
      </c>
      <c r="D4" s="261">
        <f>(C4-B4)/B4</f>
        <v>0.200047689256188</v>
      </c>
      <c r="E4" s="262"/>
    </row>
    <row r="5" s="249" customFormat="1" ht="24.75" customHeight="1" spans="1:5">
      <c r="A5" s="263" t="s">
        <v>12</v>
      </c>
      <c r="B5" s="260">
        <f>SUM(B6:B19)</f>
        <v>380018.869946999</v>
      </c>
      <c r="C5" s="260">
        <f>SUM(C6:C19)</f>
        <v>436340</v>
      </c>
      <c r="D5" s="261">
        <f t="shared" ref="D4:D25" si="0">(C5-B5)/B5</f>
        <v>0.148206140555222</v>
      </c>
      <c r="E5" s="264"/>
    </row>
    <row r="6" ht="24.75" customHeight="1" spans="1:5">
      <c r="A6" s="265" t="s">
        <v>13</v>
      </c>
      <c r="B6" s="266">
        <v>118348.685072999</v>
      </c>
      <c r="C6" s="266">
        <v>124140</v>
      </c>
      <c r="D6" s="261">
        <f t="shared" si="0"/>
        <v>0.0489343411245241</v>
      </c>
      <c r="E6" s="128"/>
    </row>
    <row r="7" ht="24.75" customHeight="1" spans="1:5">
      <c r="A7" s="265" t="s">
        <v>14</v>
      </c>
      <c r="B7" s="266">
        <v>63913.65549</v>
      </c>
      <c r="C7" s="266">
        <v>82000</v>
      </c>
      <c r="D7" s="261">
        <f t="shared" si="0"/>
        <v>0.282980911846449</v>
      </c>
      <c r="E7" s="128"/>
    </row>
    <row r="8" ht="24.75" customHeight="1" spans="1:5">
      <c r="A8" s="265" t="s">
        <v>15</v>
      </c>
      <c r="B8" s="266">
        <v>11360.2370159999</v>
      </c>
      <c r="C8" s="266">
        <v>11500</v>
      </c>
      <c r="D8" s="261">
        <f t="shared" si="0"/>
        <v>0.0123028228903372</v>
      </c>
      <c r="E8" s="128"/>
    </row>
    <row r="9" ht="24.75" customHeight="1" spans="1:5">
      <c r="A9" s="265" t="s">
        <v>16</v>
      </c>
      <c r="B9" s="266">
        <v>272.616089</v>
      </c>
      <c r="C9" s="266">
        <v>300</v>
      </c>
      <c r="D9" s="261">
        <f t="shared" si="0"/>
        <v>0.100448623925494</v>
      </c>
      <c r="E9" s="128"/>
    </row>
    <row r="10" ht="24.75" customHeight="1" spans="1:5">
      <c r="A10" s="265" t="s">
        <v>17</v>
      </c>
      <c r="B10" s="266">
        <v>57721.0153039999</v>
      </c>
      <c r="C10" s="266">
        <v>58000</v>
      </c>
      <c r="D10" s="261">
        <f t="shared" si="0"/>
        <v>0.00483332967257713</v>
      </c>
      <c r="E10" s="128"/>
    </row>
    <row r="11" ht="24.75" customHeight="1" spans="1:5">
      <c r="A11" s="265" t="s">
        <v>18</v>
      </c>
      <c r="B11" s="266">
        <v>39225.941719</v>
      </c>
      <c r="C11" s="266">
        <v>40000</v>
      </c>
      <c r="D11" s="261">
        <f t="shared" si="0"/>
        <v>0.0197333256278476</v>
      </c>
      <c r="E11" s="128"/>
    </row>
    <row r="12" ht="24.75" customHeight="1" spans="1:5">
      <c r="A12" s="265" t="s">
        <v>19</v>
      </c>
      <c r="B12" s="266">
        <v>12969.747996</v>
      </c>
      <c r="C12" s="266">
        <v>13000</v>
      </c>
      <c r="D12" s="261">
        <f t="shared" si="0"/>
        <v>0.00233250515039536</v>
      </c>
      <c r="E12" s="128"/>
    </row>
    <row r="13" ht="24.75" customHeight="1" spans="1:5">
      <c r="A13" s="265" t="s">
        <v>20</v>
      </c>
      <c r="B13" s="266">
        <v>7693.26578599999</v>
      </c>
      <c r="C13" s="266">
        <v>8000</v>
      </c>
      <c r="D13" s="261">
        <f t="shared" si="0"/>
        <v>0.0398704818645675</v>
      </c>
      <c r="E13" s="128"/>
    </row>
    <row r="14" ht="24.75" customHeight="1" spans="1:5">
      <c r="A14" s="265" t="s">
        <v>21</v>
      </c>
      <c r="B14" s="266">
        <v>12485.926423</v>
      </c>
      <c r="C14" s="266">
        <v>13500</v>
      </c>
      <c r="D14" s="261">
        <f t="shared" si="0"/>
        <v>0.0812173276251252</v>
      </c>
      <c r="E14" s="128"/>
    </row>
    <row r="15" ht="24.75" customHeight="1" spans="1:5">
      <c r="A15" s="265" t="s">
        <v>22</v>
      </c>
      <c r="B15" s="266">
        <v>5515.376474</v>
      </c>
      <c r="C15" s="266">
        <v>7000</v>
      </c>
      <c r="D15" s="261">
        <f t="shared" si="0"/>
        <v>0.269179000381688</v>
      </c>
      <c r="E15" s="128"/>
    </row>
    <row r="16" ht="24.75" customHeight="1" spans="1:5">
      <c r="A16" s="265" t="s">
        <v>23</v>
      </c>
      <c r="B16" s="266">
        <v>1173.499915</v>
      </c>
      <c r="C16" s="266">
        <v>1400</v>
      </c>
      <c r="D16" s="261">
        <f t="shared" si="0"/>
        <v>0.193012442612746</v>
      </c>
      <c r="E16" s="128"/>
    </row>
    <row r="17" ht="24.75" customHeight="1" spans="1:5">
      <c r="A17" s="265" t="s">
        <v>24</v>
      </c>
      <c r="B17" s="266">
        <v>47687.5704969999</v>
      </c>
      <c r="C17" s="266">
        <v>75000</v>
      </c>
      <c r="D17" s="261">
        <f t="shared" si="0"/>
        <v>0.572736862422429</v>
      </c>
      <c r="E17" s="128"/>
    </row>
    <row r="18" customFormat="1" ht="24.75" customHeight="1" spans="1:5">
      <c r="A18" s="265" t="s">
        <v>25</v>
      </c>
      <c r="B18" s="266">
        <v>1730.332165</v>
      </c>
      <c r="C18" s="266">
        <v>2500</v>
      </c>
      <c r="D18" s="261">
        <f t="shared" si="0"/>
        <v>0.444809297641416</v>
      </c>
      <c r="E18" s="128"/>
    </row>
    <row r="19" customFormat="1" ht="24.75" customHeight="1" spans="1:5">
      <c r="A19" s="265" t="s">
        <v>26</v>
      </c>
      <c r="B19" s="266">
        <v>-79</v>
      </c>
      <c r="C19" s="266">
        <v>0</v>
      </c>
      <c r="D19" s="261">
        <f t="shared" si="0"/>
        <v>-1</v>
      </c>
      <c r="E19" s="128"/>
    </row>
    <row r="20" s="250" customFormat="1" ht="24.75" customHeight="1" spans="1:5">
      <c r="A20" s="263" t="s">
        <v>27</v>
      </c>
      <c r="B20" s="260">
        <f>SUM(B21:B25)</f>
        <v>133294.063793</v>
      </c>
      <c r="C20" s="260">
        <f>SUM(C21:C25)</f>
        <v>179660</v>
      </c>
      <c r="D20" s="261">
        <f t="shared" si="0"/>
        <v>0.347846969982131</v>
      </c>
      <c r="E20" s="267"/>
    </row>
    <row r="21" ht="24.75" customHeight="1" spans="1:5">
      <c r="A21" s="265" t="s">
        <v>28</v>
      </c>
      <c r="B21" s="266">
        <v>91009.201084</v>
      </c>
      <c r="C21" s="266">
        <v>108500</v>
      </c>
      <c r="D21" s="261">
        <f t="shared" si="0"/>
        <v>0.192187149295556</v>
      </c>
      <c r="E21" s="128"/>
    </row>
    <row r="22" ht="24.75" customHeight="1" spans="1:5">
      <c r="A22" s="265" t="s">
        <v>29</v>
      </c>
      <c r="B22" s="266">
        <v>4430.83012</v>
      </c>
      <c r="C22" s="266">
        <v>4500</v>
      </c>
      <c r="D22" s="261">
        <f t="shared" si="0"/>
        <v>0.0156110431062973</v>
      </c>
      <c r="E22" s="128"/>
    </row>
    <row r="23" ht="24.75" customHeight="1" spans="1:5">
      <c r="A23" s="265" t="s">
        <v>30</v>
      </c>
      <c r="B23" s="266">
        <v>9616.319133</v>
      </c>
      <c r="C23" s="266">
        <v>16660</v>
      </c>
      <c r="D23" s="261">
        <f t="shared" si="0"/>
        <v>0.732471621374174</v>
      </c>
      <c r="E23" s="128"/>
    </row>
    <row r="24" ht="24.75" customHeight="1" spans="1:5">
      <c r="A24" s="265" t="s">
        <v>31</v>
      </c>
      <c r="B24" s="266">
        <v>28229.713456</v>
      </c>
      <c r="C24" s="266">
        <v>50000</v>
      </c>
      <c r="D24" s="261">
        <f t="shared" si="0"/>
        <v>0.771183404958469</v>
      </c>
      <c r="E24" s="128"/>
    </row>
    <row r="25" ht="24.75" customHeight="1" spans="1:5">
      <c r="A25" s="265" t="s">
        <v>32</v>
      </c>
      <c r="B25" s="266">
        <v>8</v>
      </c>
      <c r="C25" s="266">
        <v>0</v>
      </c>
      <c r="D25" s="261">
        <f t="shared" si="0"/>
        <v>-1</v>
      </c>
      <c r="E25" s="128"/>
    </row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</sheetData>
  <mergeCells count="1">
    <mergeCell ref="A1:D1"/>
  </mergeCells>
  <printOptions horizontalCentered="1"/>
  <pageMargins left="0.588888888888889" right="0.588888888888889" top="0.938888888888889" bottom="0.788888888888889" header="0.588888888888889" footer="0.238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L18" sqref="L18"/>
    </sheetView>
  </sheetViews>
  <sheetFormatPr defaultColWidth="9" defaultRowHeight="14.25"/>
  <cols>
    <col min="1" max="1" width="29" style="201" customWidth="1"/>
    <col min="2" max="2" width="13.625" style="201" hidden="1" customWidth="1"/>
    <col min="3" max="4" width="10.875" style="201" hidden="1" customWidth="1"/>
    <col min="5" max="8" width="10.625" style="201" customWidth="1"/>
    <col min="9" max="9" width="10.625" style="221" customWidth="1"/>
    <col min="10" max="16380" width="9" style="201"/>
  </cols>
  <sheetData>
    <row r="1" ht="36.75" customHeight="1" spans="1:9">
      <c r="A1" s="203" t="s">
        <v>33</v>
      </c>
      <c r="B1" s="203"/>
      <c r="C1" s="203"/>
      <c r="D1" s="203"/>
      <c r="E1" s="203"/>
      <c r="F1" s="203"/>
      <c r="G1" s="203"/>
      <c r="H1" s="203"/>
      <c r="I1" s="244"/>
    </row>
    <row r="2" ht="24" customHeight="1" spans="1:9">
      <c r="A2" s="205" t="s">
        <v>34</v>
      </c>
      <c r="E2" s="207"/>
      <c r="F2" s="207"/>
      <c r="G2" s="222"/>
      <c r="H2" s="223" t="s">
        <v>6</v>
      </c>
      <c r="I2" s="245"/>
    </row>
    <row r="3" ht="28.5" spans="1:9">
      <c r="A3" s="224" t="s">
        <v>35</v>
      </c>
      <c r="B3" s="225" t="s">
        <v>36</v>
      </c>
      <c r="C3" s="209" t="s">
        <v>37</v>
      </c>
      <c r="D3" s="210" t="s">
        <v>38</v>
      </c>
      <c r="E3" s="226" t="s">
        <v>39</v>
      </c>
      <c r="F3" s="226" t="s">
        <v>40</v>
      </c>
      <c r="G3" s="227" t="s">
        <v>41</v>
      </c>
      <c r="H3" s="209" t="s">
        <v>42</v>
      </c>
      <c r="I3" s="246" t="s">
        <v>43</v>
      </c>
    </row>
    <row r="4" ht="24.95" customHeight="1" spans="1:9">
      <c r="A4" s="228" t="s">
        <v>44</v>
      </c>
      <c r="B4" s="229">
        <f>SUM(B5:B26)</f>
        <v>1048102.439202</v>
      </c>
      <c r="C4" s="230">
        <f t="shared" ref="C4:H4" si="0">SUM(C5:C26)</f>
        <v>969000</v>
      </c>
      <c r="D4" s="230">
        <f t="shared" si="0"/>
        <v>938000</v>
      </c>
      <c r="E4" s="231">
        <f t="shared" si="0"/>
        <v>938000</v>
      </c>
      <c r="F4" s="232">
        <f t="shared" ref="F4:F26" si="1">E4/D4</f>
        <v>1</v>
      </c>
      <c r="G4" s="232">
        <f t="shared" ref="G4:G26" si="2">(E4-B4)/B4</f>
        <v>-0.105049311101527</v>
      </c>
      <c r="H4" s="230">
        <f t="shared" si="0"/>
        <v>983000</v>
      </c>
      <c r="I4" s="247">
        <f t="shared" ref="I4:I26" si="3">(H4-E4)/E4</f>
        <v>0.0479744136460554</v>
      </c>
    </row>
    <row r="5" ht="24.95" customHeight="1" spans="1:9">
      <c r="A5" s="233" t="s">
        <v>45</v>
      </c>
      <c r="B5" s="234">
        <v>78739.977175</v>
      </c>
      <c r="C5" s="235">
        <v>78750</v>
      </c>
      <c r="D5" s="235">
        <v>78750</v>
      </c>
      <c r="E5" s="236">
        <v>86400</v>
      </c>
      <c r="F5" s="237">
        <f t="shared" si="1"/>
        <v>1.09714285714286</v>
      </c>
      <c r="G5" s="238">
        <f t="shared" si="2"/>
        <v>0.0972825126425367</v>
      </c>
      <c r="H5" s="235">
        <v>86400</v>
      </c>
      <c r="I5" s="248">
        <f t="shared" si="3"/>
        <v>0</v>
      </c>
    </row>
    <row r="6" ht="24.95" customHeight="1" spans="1:9">
      <c r="A6" s="233" t="s">
        <v>46</v>
      </c>
      <c r="B6" s="234">
        <v>505.85183</v>
      </c>
      <c r="C6" s="235">
        <v>506</v>
      </c>
      <c r="D6" s="235">
        <v>506</v>
      </c>
      <c r="E6" s="236">
        <v>500</v>
      </c>
      <c r="F6" s="237">
        <f t="shared" si="1"/>
        <v>0.988142292490119</v>
      </c>
      <c r="G6" s="238">
        <f t="shared" si="2"/>
        <v>-0.0115682689138438</v>
      </c>
      <c r="H6" s="235">
        <v>1300</v>
      </c>
      <c r="I6" s="248">
        <f t="shared" si="3"/>
        <v>1.6</v>
      </c>
    </row>
    <row r="7" ht="24.95" customHeight="1" spans="1:9">
      <c r="A7" s="233" t="s">
        <v>47</v>
      </c>
      <c r="B7" s="234">
        <v>54311.654052</v>
      </c>
      <c r="C7" s="235">
        <v>54400</v>
      </c>
      <c r="D7" s="235">
        <v>54400</v>
      </c>
      <c r="E7" s="236">
        <v>63336</v>
      </c>
      <c r="F7" s="237">
        <f t="shared" si="1"/>
        <v>1.16426470588235</v>
      </c>
      <c r="G7" s="238">
        <f t="shared" si="2"/>
        <v>0.166158554835391</v>
      </c>
      <c r="H7" s="235">
        <v>63340</v>
      </c>
      <c r="I7" s="248">
        <f t="shared" si="3"/>
        <v>6.31552355690287e-5</v>
      </c>
    </row>
    <row r="8" ht="24.95" customHeight="1" spans="1:9">
      <c r="A8" s="233" t="s">
        <v>48</v>
      </c>
      <c r="B8" s="234">
        <v>148658.330499999</v>
      </c>
      <c r="C8" s="235">
        <v>150000</v>
      </c>
      <c r="D8" s="235">
        <v>150000</v>
      </c>
      <c r="E8" s="236">
        <v>123308</v>
      </c>
      <c r="F8" s="237">
        <f t="shared" si="1"/>
        <v>0.822053333333333</v>
      </c>
      <c r="G8" s="238">
        <f t="shared" si="2"/>
        <v>-0.170527480126646</v>
      </c>
      <c r="H8" s="235">
        <v>125300</v>
      </c>
      <c r="I8" s="248">
        <f t="shared" si="3"/>
        <v>0.0161546696078113</v>
      </c>
    </row>
    <row r="9" ht="24.95" customHeight="1" spans="1:9">
      <c r="A9" s="233" t="s">
        <v>49</v>
      </c>
      <c r="B9" s="234">
        <v>15211.6961</v>
      </c>
      <c r="C9" s="235">
        <v>15250</v>
      </c>
      <c r="D9" s="235">
        <v>15250</v>
      </c>
      <c r="E9" s="236">
        <v>9743</v>
      </c>
      <c r="F9" s="237">
        <f t="shared" si="1"/>
        <v>0.638885245901639</v>
      </c>
      <c r="G9" s="238">
        <f t="shared" si="2"/>
        <v>-0.359506005382266</v>
      </c>
      <c r="H9" s="235">
        <v>17000</v>
      </c>
      <c r="I9" s="248">
        <f t="shared" si="3"/>
        <v>0.744842450990455</v>
      </c>
    </row>
    <row r="10" ht="24.95" customHeight="1" spans="1:9">
      <c r="A10" s="233" t="s">
        <v>50</v>
      </c>
      <c r="B10" s="234">
        <v>12734.71</v>
      </c>
      <c r="C10" s="235">
        <v>12800</v>
      </c>
      <c r="D10" s="235">
        <v>12800</v>
      </c>
      <c r="E10" s="236">
        <v>10058</v>
      </c>
      <c r="F10" s="237">
        <f t="shared" si="1"/>
        <v>0.78578125</v>
      </c>
      <c r="G10" s="238">
        <f t="shared" si="2"/>
        <v>-0.210190102483684</v>
      </c>
      <c r="H10" s="235">
        <v>10060</v>
      </c>
      <c r="I10" s="248">
        <f t="shared" si="3"/>
        <v>0.000198846689202625</v>
      </c>
    </row>
    <row r="11" ht="24.95" customHeight="1" spans="1:9">
      <c r="A11" s="233" t="s">
        <v>51</v>
      </c>
      <c r="B11" s="234">
        <v>116022.423540999</v>
      </c>
      <c r="C11" s="235">
        <v>117000</v>
      </c>
      <c r="D11" s="235">
        <v>117000</v>
      </c>
      <c r="E11" s="236">
        <v>133855</v>
      </c>
      <c r="F11" s="237">
        <f t="shared" si="1"/>
        <v>1.14405982905983</v>
      </c>
      <c r="G11" s="238">
        <f t="shared" si="2"/>
        <v>0.153699396330051</v>
      </c>
      <c r="H11" s="235">
        <v>137000</v>
      </c>
      <c r="I11" s="248">
        <f t="shared" si="3"/>
        <v>0.0234955735684136</v>
      </c>
    </row>
    <row r="12" ht="24.95" customHeight="1" spans="1:9">
      <c r="A12" s="233" t="s">
        <v>52</v>
      </c>
      <c r="B12" s="234">
        <v>69552</v>
      </c>
      <c r="C12" s="235">
        <v>70000</v>
      </c>
      <c r="D12" s="235">
        <v>70000</v>
      </c>
      <c r="E12" s="236">
        <v>64714</v>
      </c>
      <c r="F12" s="237">
        <f t="shared" si="1"/>
        <v>0.924485714285714</v>
      </c>
      <c r="G12" s="238">
        <f t="shared" si="2"/>
        <v>-0.0695594662985967</v>
      </c>
      <c r="H12" s="235">
        <v>64700</v>
      </c>
      <c r="I12" s="248">
        <f t="shared" si="3"/>
        <v>-0.00021633649596687</v>
      </c>
    </row>
    <row r="13" ht="24.95" customHeight="1" spans="1:9">
      <c r="A13" s="239" t="s">
        <v>53</v>
      </c>
      <c r="B13" s="234">
        <v>7205.696488</v>
      </c>
      <c r="C13" s="240">
        <v>7250</v>
      </c>
      <c r="D13" s="240">
        <v>7250</v>
      </c>
      <c r="E13" s="236">
        <v>45392</v>
      </c>
      <c r="F13" s="237">
        <f t="shared" si="1"/>
        <v>6.26096551724138</v>
      </c>
      <c r="G13" s="238">
        <f t="shared" si="2"/>
        <v>5.2994604443295</v>
      </c>
      <c r="H13" s="240">
        <v>45400</v>
      </c>
      <c r="I13" s="248">
        <f t="shared" si="3"/>
        <v>0.000176242509693338</v>
      </c>
    </row>
    <row r="14" ht="24.95" customHeight="1" spans="1:9">
      <c r="A14" s="239" t="s">
        <v>54</v>
      </c>
      <c r="B14" s="234">
        <v>447299</v>
      </c>
      <c r="C14" s="240">
        <f>324464-2500+10+9000</f>
        <v>330974</v>
      </c>
      <c r="D14" s="240">
        <v>139479</v>
      </c>
      <c r="E14" s="236">
        <v>133245</v>
      </c>
      <c r="F14" s="237">
        <f t="shared" si="1"/>
        <v>0.955305099692427</v>
      </c>
      <c r="G14" s="238">
        <f t="shared" si="2"/>
        <v>-0.702112010087212</v>
      </c>
      <c r="H14" s="240">
        <v>329994</v>
      </c>
      <c r="I14" s="248">
        <f t="shared" si="3"/>
        <v>1.47659574468085</v>
      </c>
    </row>
    <row r="15" ht="24.95" customHeight="1" spans="1:9">
      <c r="A15" s="233" t="s">
        <v>55</v>
      </c>
      <c r="B15" s="234">
        <v>24405.1094989999</v>
      </c>
      <c r="C15" s="241">
        <f>55600</f>
        <v>55600</v>
      </c>
      <c r="D15" s="241">
        <f>55600</f>
        <v>55600</v>
      </c>
      <c r="E15" s="236">
        <v>27400</v>
      </c>
      <c r="F15" s="237">
        <f t="shared" si="1"/>
        <v>0.492805755395683</v>
      </c>
      <c r="G15" s="238">
        <f t="shared" si="2"/>
        <v>0.12271571660528</v>
      </c>
      <c r="H15" s="241">
        <v>27400</v>
      </c>
      <c r="I15" s="248">
        <f t="shared" si="3"/>
        <v>0</v>
      </c>
    </row>
    <row r="16" ht="24.95" customHeight="1" spans="1:9">
      <c r="A16" s="233" t="s">
        <v>56</v>
      </c>
      <c r="B16" s="234">
        <v>7642.363133</v>
      </c>
      <c r="C16" s="241">
        <v>7640</v>
      </c>
      <c r="D16" s="241">
        <v>7640</v>
      </c>
      <c r="E16" s="236">
        <v>7893</v>
      </c>
      <c r="F16" s="237">
        <f t="shared" si="1"/>
        <v>1.03311518324607</v>
      </c>
      <c r="G16" s="238">
        <f t="shared" si="2"/>
        <v>0.0327957285774267</v>
      </c>
      <c r="H16" s="241">
        <v>7890</v>
      </c>
      <c r="I16" s="248">
        <f t="shared" si="3"/>
        <v>-0.000380083618396047</v>
      </c>
    </row>
    <row r="17" ht="24.95" customHeight="1" spans="1:9">
      <c r="A17" s="233" t="s">
        <v>57</v>
      </c>
      <c r="B17" s="234">
        <v>19803.857826</v>
      </c>
      <c r="C17" s="241">
        <v>19800</v>
      </c>
      <c r="D17" s="241">
        <v>191820</v>
      </c>
      <c r="E17" s="236">
        <v>191820</v>
      </c>
      <c r="F17" s="237">
        <f t="shared" si="1"/>
        <v>1</v>
      </c>
      <c r="G17" s="238">
        <f t="shared" si="2"/>
        <v>8.68599157221601</v>
      </c>
      <c r="H17" s="241">
        <v>10000</v>
      </c>
      <c r="I17" s="248">
        <f t="shared" si="3"/>
        <v>-0.947867792722344</v>
      </c>
    </row>
    <row r="18" ht="24.95" customHeight="1" spans="1:9">
      <c r="A18" s="233" t="s">
        <v>58</v>
      </c>
      <c r="B18" s="234">
        <v>11540.7507</v>
      </c>
      <c r="C18" s="241">
        <v>11600</v>
      </c>
      <c r="D18" s="241">
        <v>305</v>
      </c>
      <c r="E18" s="236">
        <v>305</v>
      </c>
      <c r="F18" s="237">
        <f t="shared" si="1"/>
        <v>1</v>
      </c>
      <c r="G18" s="238">
        <f t="shared" si="2"/>
        <v>-0.973571909841186</v>
      </c>
      <c r="H18" s="241">
        <v>310</v>
      </c>
      <c r="I18" s="248">
        <f t="shared" si="3"/>
        <v>0.0163934426229508</v>
      </c>
    </row>
    <row r="19" ht="24.95" customHeight="1" spans="1:9">
      <c r="A19" s="242" t="s">
        <v>59</v>
      </c>
      <c r="B19" s="243">
        <v>7232.75</v>
      </c>
      <c r="C19" s="241">
        <v>8000</v>
      </c>
      <c r="D19" s="241">
        <v>8000</v>
      </c>
      <c r="E19" s="236">
        <v>5812</v>
      </c>
      <c r="F19" s="237">
        <f t="shared" si="1"/>
        <v>0.7265</v>
      </c>
      <c r="G19" s="238">
        <f t="shared" si="2"/>
        <v>-0.196432892053507</v>
      </c>
      <c r="H19" s="241">
        <v>8000</v>
      </c>
      <c r="I19" s="248">
        <f t="shared" si="3"/>
        <v>0.376462491397109</v>
      </c>
    </row>
    <row r="20" ht="24.95" customHeight="1" spans="1:9">
      <c r="A20" s="233" t="s">
        <v>60</v>
      </c>
      <c r="B20" s="243">
        <v>6570.44528</v>
      </c>
      <c r="C20" s="241">
        <v>6600</v>
      </c>
      <c r="D20" s="241">
        <v>6600</v>
      </c>
      <c r="E20" s="236">
        <v>6369</v>
      </c>
      <c r="F20" s="237">
        <f t="shared" si="1"/>
        <v>0.965</v>
      </c>
      <c r="G20" s="238">
        <f t="shared" si="2"/>
        <v>-0.030659304113404</v>
      </c>
      <c r="H20" s="241">
        <v>6370</v>
      </c>
      <c r="I20" s="248">
        <f t="shared" si="3"/>
        <v>0.00015701051970482</v>
      </c>
    </row>
    <row r="21" ht="24.95" customHeight="1" spans="1:9">
      <c r="A21" s="242" t="s">
        <v>61</v>
      </c>
      <c r="B21" s="234">
        <v>418.2624</v>
      </c>
      <c r="C21" s="241">
        <v>500</v>
      </c>
      <c r="D21" s="241">
        <v>500</v>
      </c>
      <c r="E21" s="236">
        <v>3666</v>
      </c>
      <c r="F21" s="237">
        <f t="shared" si="1"/>
        <v>7.332</v>
      </c>
      <c r="G21" s="238">
        <f t="shared" si="2"/>
        <v>7.76483279395901</v>
      </c>
      <c r="H21" s="241">
        <v>3666</v>
      </c>
      <c r="I21" s="248">
        <f t="shared" si="3"/>
        <v>0</v>
      </c>
    </row>
    <row r="22" ht="24.95" customHeight="1" spans="1:9">
      <c r="A22" s="233" t="s">
        <v>62</v>
      </c>
      <c r="B22" s="243">
        <v>1088.6</v>
      </c>
      <c r="C22" s="241">
        <v>1100</v>
      </c>
      <c r="D22" s="241">
        <v>1100</v>
      </c>
      <c r="E22" s="236">
        <v>1783</v>
      </c>
      <c r="F22" s="237">
        <f t="shared" si="1"/>
        <v>1.62090909090909</v>
      </c>
      <c r="G22" s="238">
        <f t="shared" si="2"/>
        <v>0.637883520117582</v>
      </c>
      <c r="H22" s="241">
        <v>1790</v>
      </c>
      <c r="I22" s="248">
        <f t="shared" si="3"/>
        <v>0.00392596747055524</v>
      </c>
    </row>
    <row r="23" ht="24.95" customHeight="1" spans="1:9">
      <c r="A23" s="233" t="s">
        <v>63</v>
      </c>
      <c r="B23" s="243">
        <v>4023.4893</v>
      </c>
      <c r="C23" s="241">
        <v>4030</v>
      </c>
      <c r="D23" s="241">
        <v>4030</v>
      </c>
      <c r="E23" s="236">
        <v>4923</v>
      </c>
      <c r="F23" s="237">
        <f t="shared" si="1"/>
        <v>1.22158808933002</v>
      </c>
      <c r="G23" s="238">
        <f t="shared" si="2"/>
        <v>0.223564829661657</v>
      </c>
      <c r="H23" s="241">
        <v>4960</v>
      </c>
      <c r="I23" s="248">
        <f t="shared" si="3"/>
        <v>0.00751574243347552</v>
      </c>
    </row>
    <row r="24" ht="24.95" customHeight="1" spans="1:9">
      <c r="A24" s="233" t="s">
        <v>64</v>
      </c>
      <c r="B24" s="243">
        <v>4529.421378</v>
      </c>
      <c r="C24" s="241">
        <v>4000</v>
      </c>
      <c r="D24" s="241">
        <v>3770</v>
      </c>
      <c r="E24" s="241">
        <v>4341</v>
      </c>
      <c r="F24" s="237">
        <f t="shared" si="1"/>
        <v>1.15145888594164</v>
      </c>
      <c r="G24" s="238">
        <f t="shared" si="2"/>
        <v>-0.0415994367216942</v>
      </c>
      <c r="H24" s="241">
        <v>4620</v>
      </c>
      <c r="I24" s="248">
        <f t="shared" si="3"/>
        <v>0.0642709053213545</v>
      </c>
    </row>
    <row r="25" ht="24.95" customHeight="1" spans="1:9">
      <c r="A25" s="233" t="s">
        <v>65</v>
      </c>
      <c r="B25" s="243">
        <v>10532.45</v>
      </c>
      <c r="C25" s="241">
        <v>13100</v>
      </c>
      <c r="D25" s="241">
        <v>13100</v>
      </c>
      <c r="E25" s="241">
        <v>13100</v>
      </c>
      <c r="F25" s="237">
        <f t="shared" si="1"/>
        <v>1</v>
      </c>
      <c r="G25" s="238">
        <f t="shared" si="2"/>
        <v>0.243775190008023</v>
      </c>
      <c r="H25" s="241">
        <v>27500</v>
      </c>
      <c r="I25" s="248">
        <f t="shared" si="3"/>
        <v>1.09923664122137</v>
      </c>
    </row>
    <row r="26" ht="24.95" customHeight="1" spans="1:9">
      <c r="A26" s="233" t="s">
        <v>66</v>
      </c>
      <c r="B26" s="243">
        <v>73.6</v>
      </c>
      <c r="C26" s="241">
        <v>100</v>
      </c>
      <c r="D26" s="241">
        <v>100</v>
      </c>
      <c r="E26" s="241">
        <v>37</v>
      </c>
      <c r="F26" s="237">
        <f t="shared" si="1"/>
        <v>0.37</v>
      </c>
      <c r="G26" s="238">
        <f t="shared" si="2"/>
        <v>-0.497282608695652</v>
      </c>
      <c r="H26" s="241">
        <v>0</v>
      </c>
      <c r="I26" s="248">
        <f t="shared" si="3"/>
        <v>-1</v>
      </c>
    </row>
  </sheetData>
  <mergeCells count="2">
    <mergeCell ref="A1:I1"/>
    <mergeCell ref="H2:I2"/>
  </mergeCells>
  <printOptions horizontalCentered="1"/>
  <pageMargins left="0.75" right="0.75" top="1" bottom="1" header="0.509027777777778" footer="0.509027777777778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S17" sqref="S17"/>
    </sheetView>
  </sheetViews>
  <sheetFormatPr defaultColWidth="9" defaultRowHeight="14.25"/>
  <cols>
    <col min="1" max="1" width="35.5" style="201" customWidth="1"/>
    <col min="2" max="2" width="13.625" style="201" hidden="1" customWidth="1"/>
    <col min="3" max="4" width="10.875" style="201" hidden="1" customWidth="1"/>
    <col min="5" max="8" width="10.625" style="201" customWidth="1"/>
    <col min="9" max="9" width="10.625" style="221" customWidth="1"/>
    <col min="10" max="16380" width="9" style="201"/>
  </cols>
  <sheetData>
    <row r="1" ht="36.75" customHeight="1" spans="1:9">
      <c r="A1" s="203" t="s">
        <v>67</v>
      </c>
      <c r="B1" s="203"/>
      <c r="C1" s="203"/>
      <c r="D1" s="203"/>
      <c r="E1" s="203"/>
      <c r="F1" s="203"/>
      <c r="G1" s="203"/>
      <c r="H1" s="203"/>
      <c r="I1" s="244"/>
    </row>
    <row r="2" ht="24" customHeight="1" spans="1:9">
      <c r="A2" s="205" t="s">
        <v>68</v>
      </c>
      <c r="E2" s="207"/>
      <c r="F2" s="207"/>
      <c r="G2" s="222"/>
      <c r="H2" s="223" t="s">
        <v>6</v>
      </c>
      <c r="I2" s="245"/>
    </row>
    <row r="3" ht="28.5" spans="1:9">
      <c r="A3" s="224" t="s">
        <v>35</v>
      </c>
      <c r="B3" s="225" t="s">
        <v>36</v>
      </c>
      <c r="C3" s="209" t="s">
        <v>37</v>
      </c>
      <c r="D3" s="210" t="s">
        <v>38</v>
      </c>
      <c r="E3" s="226" t="s">
        <v>39</v>
      </c>
      <c r="F3" s="226" t="s">
        <v>40</v>
      </c>
      <c r="G3" s="227" t="s">
        <v>41</v>
      </c>
      <c r="H3" s="209" t="s">
        <v>42</v>
      </c>
      <c r="I3" s="246" t="s">
        <v>43</v>
      </c>
    </row>
    <row r="4" ht="24.95" customHeight="1" spans="1:9">
      <c r="A4" s="228" t="s">
        <v>44</v>
      </c>
      <c r="B4" s="229">
        <f>SUM(B5:B26)</f>
        <v>1048102.439202</v>
      </c>
      <c r="C4" s="230">
        <f t="shared" ref="C4:H4" si="0">SUM(C5:C26)</f>
        <v>969000</v>
      </c>
      <c r="D4" s="230">
        <f t="shared" si="0"/>
        <v>938000</v>
      </c>
      <c r="E4" s="231">
        <f t="shared" si="0"/>
        <v>938000</v>
      </c>
      <c r="F4" s="232">
        <f t="shared" ref="F4:F26" si="1">E4/D4</f>
        <v>1</v>
      </c>
      <c r="G4" s="232">
        <f t="shared" ref="G4:G26" si="2">(E4-B4)/B4</f>
        <v>-0.105049311101525</v>
      </c>
      <c r="H4" s="230">
        <f t="shared" si="0"/>
        <v>983000</v>
      </c>
      <c r="I4" s="247">
        <f t="shared" ref="I4:I26" si="3">(H4-E4)/E4</f>
        <v>0.0479744136460554</v>
      </c>
    </row>
    <row r="5" ht="24.95" customHeight="1" spans="1:9">
      <c r="A5" s="233" t="s">
        <v>45</v>
      </c>
      <c r="B5" s="234">
        <v>78739.977175</v>
      </c>
      <c r="C5" s="235">
        <v>78750</v>
      </c>
      <c r="D5" s="235">
        <v>78750</v>
      </c>
      <c r="E5" s="236">
        <v>86400</v>
      </c>
      <c r="F5" s="237">
        <f t="shared" si="1"/>
        <v>1.09714285714286</v>
      </c>
      <c r="G5" s="238">
        <f t="shared" si="2"/>
        <v>0.0972825126425367</v>
      </c>
      <c r="H5" s="235">
        <v>86400</v>
      </c>
      <c r="I5" s="248">
        <f t="shared" si="3"/>
        <v>0</v>
      </c>
    </row>
    <row r="6" ht="24.95" customHeight="1" spans="1:9">
      <c r="A6" s="233" t="s">
        <v>46</v>
      </c>
      <c r="B6" s="234">
        <v>505.85183</v>
      </c>
      <c r="C6" s="235">
        <v>506</v>
      </c>
      <c r="D6" s="235">
        <v>506</v>
      </c>
      <c r="E6" s="236">
        <v>500</v>
      </c>
      <c r="F6" s="237">
        <f t="shared" si="1"/>
        <v>0.988142292490119</v>
      </c>
      <c r="G6" s="238">
        <f t="shared" si="2"/>
        <v>-0.0115682689138438</v>
      </c>
      <c r="H6" s="235">
        <v>1300</v>
      </c>
      <c r="I6" s="248">
        <f t="shared" si="3"/>
        <v>1.6</v>
      </c>
    </row>
    <row r="7" ht="24.95" customHeight="1" spans="1:9">
      <c r="A7" s="233" t="s">
        <v>47</v>
      </c>
      <c r="B7" s="234">
        <v>54311.654052</v>
      </c>
      <c r="C7" s="235">
        <v>54400</v>
      </c>
      <c r="D7" s="235">
        <v>54400</v>
      </c>
      <c r="E7" s="236">
        <v>63336</v>
      </c>
      <c r="F7" s="237">
        <f t="shared" si="1"/>
        <v>1.16426470588235</v>
      </c>
      <c r="G7" s="238">
        <f t="shared" si="2"/>
        <v>0.166158554835391</v>
      </c>
      <c r="H7" s="235">
        <v>63340</v>
      </c>
      <c r="I7" s="248">
        <f t="shared" si="3"/>
        <v>6.31552355690287e-5</v>
      </c>
    </row>
    <row r="8" ht="24.95" customHeight="1" spans="1:9">
      <c r="A8" s="233" t="s">
        <v>48</v>
      </c>
      <c r="B8" s="234">
        <v>148658.330499999</v>
      </c>
      <c r="C8" s="235">
        <v>150000</v>
      </c>
      <c r="D8" s="235">
        <v>150000</v>
      </c>
      <c r="E8" s="236">
        <v>123308</v>
      </c>
      <c r="F8" s="237">
        <f t="shared" si="1"/>
        <v>0.822053333333333</v>
      </c>
      <c r="G8" s="238">
        <f t="shared" si="2"/>
        <v>-0.170527480126646</v>
      </c>
      <c r="H8" s="235">
        <v>125300</v>
      </c>
      <c r="I8" s="248">
        <f t="shared" si="3"/>
        <v>0.0161546696078113</v>
      </c>
    </row>
    <row r="9" ht="24.95" customHeight="1" spans="1:9">
      <c r="A9" s="233" t="s">
        <v>49</v>
      </c>
      <c r="B9" s="234">
        <v>15211.6961</v>
      </c>
      <c r="C9" s="235">
        <v>15250</v>
      </c>
      <c r="D9" s="235">
        <v>15250</v>
      </c>
      <c r="E9" s="236">
        <v>9743</v>
      </c>
      <c r="F9" s="237">
        <f t="shared" si="1"/>
        <v>0.638885245901639</v>
      </c>
      <c r="G9" s="238">
        <f t="shared" si="2"/>
        <v>-0.359506005382266</v>
      </c>
      <c r="H9" s="235">
        <v>17000</v>
      </c>
      <c r="I9" s="248">
        <f t="shared" si="3"/>
        <v>0.744842450990455</v>
      </c>
    </row>
    <row r="10" ht="24.95" customHeight="1" spans="1:9">
      <c r="A10" s="233" t="s">
        <v>50</v>
      </c>
      <c r="B10" s="234">
        <v>12734.71</v>
      </c>
      <c r="C10" s="235">
        <v>12800</v>
      </c>
      <c r="D10" s="235">
        <v>12800</v>
      </c>
      <c r="E10" s="236">
        <v>10058</v>
      </c>
      <c r="F10" s="237">
        <f t="shared" si="1"/>
        <v>0.78578125</v>
      </c>
      <c r="G10" s="238">
        <f t="shared" si="2"/>
        <v>-0.210190102483684</v>
      </c>
      <c r="H10" s="235">
        <v>10060</v>
      </c>
      <c r="I10" s="248">
        <f t="shared" si="3"/>
        <v>0.000198846689202625</v>
      </c>
    </row>
    <row r="11" ht="24.95" customHeight="1" spans="1:9">
      <c r="A11" s="233" t="s">
        <v>51</v>
      </c>
      <c r="B11" s="234">
        <v>116022.423540999</v>
      </c>
      <c r="C11" s="235">
        <v>117000</v>
      </c>
      <c r="D11" s="235">
        <v>117000</v>
      </c>
      <c r="E11" s="236">
        <v>133855</v>
      </c>
      <c r="F11" s="237">
        <f t="shared" si="1"/>
        <v>1.14405982905983</v>
      </c>
      <c r="G11" s="238">
        <f t="shared" si="2"/>
        <v>0.153699396330051</v>
      </c>
      <c r="H11" s="235">
        <v>137000</v>
      </c>
      <c r="I11" s="248">
        <f t="shared" si="3"/>
        <v>0.0234955735684136</v>
      </c>
    </row>
    <row r="12" ht="24.95" customHeight="1" spans="1:9">
      <c r="A12" s="233" t="s">
        <v>52</v>
      </c>
      <c r="B12" s="234">
        <v>69552</v>
      </c>
      <c r="C12" s="235">
        <v>70000</v>
      </c>
      <c r="D12" s="235">
        <v>70000</v>
      </c>
      <c r="E12" s="236">
        <v>64714</v>
      </c>
      <c r="F12" s="237">
        <f t="shared" si="1"/>
        <v>0.924485714285714</v>
      </c>
      <c r="G12" s="238">
        <f t="shared" si="2"/>
        <v>-0.0695594662985967</v>
      </c>
      <c r="H12" s="235">
        <v>64700</v>
      </c>
      <c r="I12" s="248">
        <f t="shared" si="3"/>
        <v>-0.00021633649596687</v>
      </c>
    </row>
    <row r="13" ht="24.95" customHeight="1" spans="1:9">
      <c r="A13" s="239" t="s">
        <v>53</v>
      </c>
      <c r="B13" s="234">
        <v>7205.696488</v>
      </c>
      <c r="C13" s="240">
        <v>7250</v>
      </c>
      <c r="D13" s="240">
        <v>7250</v>
      </c>
      <c r="E13" s="236">
        <v>45392</v>
      </c>
      <c r="F13" s="237">
        <f t="shared" si="1"/>
        <v>6.26096551724138</v>
      </c>
      <c r="G13" s="238">
        <f t="shared" si="2"/>
        <v>5.2994604443295</v>
      </c>
      <c r="H13" s="240">
        <v>45400</v>
      </c>
      <c r="I13" s="248">
        <f t="shared" si="3"/>
        <v>0.000176242509693338</v>
      </c>
    </row>
    <row r="14" ht="24.95" customHeight="1" spans="1:9">
      <c r="A14" s="239" t="s">
        <v>54</v>
      </c>
      <c r="B14" s="234">
        <v>447299</v>
      </c>
      <c r="C14" s="240">
        <f>324464-2500+10+9000</f>
        <v>330974</v>
      </c>
      <c r="D14" s="240">
        <v>139479</v>
      </c>
      <c r="E14" s="236">
        <v>133245</v>
      </c>
      <c r="F14" s="237">
        <f t="shared" si="1"/>
        <v>0.955305099692427</v>
      </c>
      <c r="G14" s="238">
        <f t="shared" si="2"/>
        <v>-0.702112010087212</v>
      </c>
      <c r="H14" s="240">
        <v>329994</v>
      </c>
      <c r="I14" s="248">
        <f t="shared" si="3"/>
        <v>1.47659574468085</v>
      </c>
    </row>
    <row r="15" ht="24.95" customHeight="1" spans="1:9">
      <c r="A15" s="233" t="s">
        <v>55</v>
      </c>
      <c r="B15" s="234">
        <v>24405.1094989999</v>
      </c>
      <c r="C15" s="241">
        <f>55600</f>
        <v>55600</v>
      </c>
      <c r="D15" s="241">
        <f>55600</f>
        <v>55600</v>
      </c>
      <c r="E15" s="236">
        <v>27400</v>
      </c>
      <c r="F15" s="237">
        <f t="shared" si="1"/>
        <v>0.492805755395683</v>
      </c>
      <c r="G15" s="238">
        <f t="shared" si="2"/>
        <v>0.12271571660528</v>
      </c>
      <c r="H15" s="241">
        <v>27400</v>
      </c>
      <c r="I15" s="248">
        <f t="shared" si="3"/>
        <v>0</v>
      </c>
    </row>
    <row r="16" ht="24.95" customHeight="1" spans="1:9">
      <c r="A16" s="233" t="s">
        <v>56</v>
      </c>
      <c r="B16" s="234">
        <v>7642.363133</v>
      </c>
      <c r="C16" s="241">
        <v>7640</v>
      </c>
      <c r="D16" s="241">
        <v>7640</v>
      </c>
      <c r="E16" s="236">
        <v>7893</v>
      </c>
      <c r="F16" s="237">
        <f t="shared" si="1"/>
        <v>1.03311518324607</v>
      </c>
      <c r="G16" s="238">
        <f t="shared" si="2"/>
        <v>0.0327957285774267</v>
      </c>
      <c r="H16" s="241">
        <v>7890</v>
      </c>
      <c r="I16" s="248">
        <f t="shared" si="3"/>
        <v>-0.000380083618396047</v>
      </c>
    </row>
    <row r="17" ht="24.95" customHeight="1" spans="1:9">
      <c r="A17" s="233" t="s">
        <v>57</v>
      </c>
      <c r="B17" s="234">
        <v>19803.857826</v>
      </c>
      <c r="C17" s="241">
        <v>19800</v>
      </c>
      <c r="D17" s="241">
        <v>191820</v>
      </c>
      <c r="E17" s="236">
        <v>191820</v>
      </c>
      <c r="F17" s="237">
        <f t="shared" si="1"/>
        <v>1</v>
      </c>
      <c r="G17" s="238">
        <f t="shared" si="2"/>
        <v>8.68599157221601</v>
      </c>
      <c r="H17" s="241">
        <v>10000</v>
      </c>
      <c r="I17" s="248">
        <f t="shared" si="3"/>
        <v>-0.947867792722344</v>
      </c>
    </row>
    <row r="18" ht="24.95" customHeight="1" spans="1:9">
      <c r="A18" s="233" t="s">
        <v>58</v>
      </c>
      <c r="B18" s="234">
        <v>11540.7507</v>
      </c>
      <c r="C18" s="241">
        <v>11600</v>
      </c>
      <c r="D18" s="241">
        <v>305</v>
      </c>
      <c r="E18" s="236">
        <v>305</v>
      </c>
      <c r="F18" s="237">
        <f t="shared" si="1"/>
        <v>1</v>
      </c>
      <c r="G18" s="238">
        <f t="shared" si="2"/>
        <v>-0.973571909841186</v>
      </c>
      <c r="H18" s="241">
        <v>310</v>
      </c>
      <c r="I18" s="248">
        <f t="shared" si="3"/>
        <v>0.0163934426229508</v>
      </c>
    </row>
    <row r="19" ht="24.95" customHeight="1" spans="1:9">
      <c r="A19" s="242" t="s">
        <v>59</v>
      </c>
      <c r="B19" s="243">
        <v>7232.75</v>
      </c>
      <c r="C19" s="241">
        <v>8000</v>
      </c>
      <c r="D19" s="241">
        <v>8000</v>
      </c>
      <c r="E19" s="236">
        <v>5812</v>
      </c>
      <c r="F19" s="237">
        <f t="shared" si="1"/>
        <v>0.7265</v>
      </c>
      <c r="G19" s="238">
        <f t="shared" si="2"/>
        <v>-0.196432892053507</v>
      </c>
      <c r="H19" s="241">
        <v>8000</v>
      </c>
      <c r="I19" s="248">
        <f t="shared" si="3"/>
        <v>0.376462491397109</v>
      </c>
    </row>
    <row r="20" ht="24.95" customHeight="1" spans="1:9">
      <c r="A20" s="233" t="s">
        <v>60</v>
      </c>
      <c r="B20" s="243">
        <v>6570.44528</v>
      </c>
      <c r="C20" s="241">
        <v>6600</v>
      </c>
      <c r="D20" s="241">
        <v>6600</v>
      </c>
      <c r="E20" s="236">
        <v>6369</v>
      </c>
      <c r="F20" s="237">
        <f t="shared" si="1"/>
        <v>0.965</v>
      </c>
      <c r="G20" s="238">
        <f t="shared" si="2"/>
        <v>-0.030659304113404</v>
      </c>
      <c r="H20" s="241">
        <v>6370</v>
      </c>
      <c r="I20" s="248">
        <f t="shared" si="3"/>
        <v>0.00015701051970482</v>
      </c>
    </row>
    <row r="21" ht="24.95" customHeight="1" spans="1:9">
      <c r="A21" s="242" t="s">
        <v>61</v>
      </c>
      <c r="B21" s="234">
        <v>418.2624</v>
      </c>
      <c r="C21" s="241">
        <v>500</v>
      </c>
      <c r="D21" s="241">
        <v>500</v>
      </c>
      <c r="E21" s="236">
        <v>3666</v>
      </c>
      <c r="F21" s="237">
        <f t="shared" si="1"/>
        <v>7.332</v>
      </c>
      <c r="G21" s="238">
        <f t="shared" si="2"/>
        <v>7.76483279395901</v>
      </c>
      <c r="H21" s="241">
        <v>3666</v>
      </c>
      <c r="I21" s="248">
        <f t="shared" si="3"/>
        <v>0</v>
      </c>
    </row>
    <row r="22" ht="24.95" customHeight="1" spans="1:9">
      <c r="A22" s="233" t="s">
        <v>62</v>
      </c>
      <c r="B22" s="243">
        <v>1088.6</v>
      </c>
      <c r="C22" s="241">
        <v>1100</v>
      </c>
      <c r="D22" s="241">
        <v>1100</v>
      </c>
      <c r="E22" s="236">
        <v>1783</v>
      </c>
      <c r="F22" s="237">
        <f t="shared" si="1"/>
        <v>1.62090909090909</v>
      </c>
      <c r="G22" s="238">
        <f t="shared" si="2"/>
        <v>0.637883520117582</v>
      </c>
      <c r="H22" s="241">
        <v>1790</v>
      </c>
      <c r="I22" s="248">
        <f t="shared" si="3"/>
        <v>0.00392596747055524</v>
      </c>
    </row>
    <row r="23" ht="24.95" customHeight="1" spans="1:9">
      <c r="A23" s="233" t="s">
        <v>63</v>
      </c>
      <c r="B23" s="243">
        <v>4023.4893</v>
      </c>
      <c r="C23" s="241">
        <v>4030</v>
      </c>
      <c r="D23" s="241">
        <v>4030</v>
      </c>
      <c r="E23" s="236">
        <v>4923</v>
      </c>
      <c r="F23" s="237">
        <f t="shared" si="1"/>
        <v>1.22158808933002</v>
      </c>
      <c r="G23" s="238">
        <f t="shared" si="2"/>
        <v>0.223564829661657</v>
      </c>
      <c r="H23" s="241">
        <v>4960</v>
      </c>
      <c r="I23" s="248">
        <f t="shared" si="3"/>
        <v>0.00751574243347552</v>
      </c>
    </row>
    <row r="24" ht="24.95" customHeight="1" spans="1:9">
      <c r="A24" s="233" t="s">
        <v>64</v>
      </c>
      <c r="B24" s="243">
        <v>4529.421378</v>
      </c>
      <c r="C24" s="241">
        <v>4000</v>
      </c>
      <c r="D24" s="241">
        <v>3770</v>
      </c>
      <c r="E24" s="241">
        <v>4341</v>
      </c>
      <c r="F24" s="237">
        <f t="shared" si="1"/>
        <v>1.15145888594164</v>
      </c>
      <c r="G24" s="238">
        <f t="shared" si="2"/>
        <v>-0.0415994367216942</v>
      </c>
      <c r="H24" s="241">
        <v>4620</v>
      </c>
      <c r="I24" s="248">
        <f t="shared" si="3"/>
        <v>0.0642709053213545</v>
      </c>
    </row>
    <row r="25" ht="24.95" customHeight="1" spans="1:9">
      <c r="A25" s="233" t="s">
        <v>65</v>
      </c>
      <c r="B25" s="243">
        <v>10532.45</v>
      </c>
      <c r="C25" s="241">
        <v>13100</v>
      </c>
      <c r="D25" s="241">
        <v>13100</v>
      </c>
      <c r="E25" s="241">
        <v>13100</v>
      </c>
      <c r="F25" s="237">
        <f t="shared" si="1"/>
        <v>1</v>
      </c>
      <c r="G25" s="238">
        <f t="shared" si="2"/>
        <v>0.243775190008023</v>
      </c>
      <c r="H25" s="241">
        <v>27500</v>
      </c>
      <c r="I25" s="248">
        <f t="shared" si="3"/>
        <v>1.09923664122137</v>
      </c>
    </row>
    <row r="26" ht="24.95" customHeight="1" spans="1:9">
      <c r="A26" s="233" t="s">
        <v>66</v>
      </c>
      <c r="B26" s="243">
        <v>73.6</v>
      </c>
      <c r="C26" s="241">
        <v>100</v>
      </c>
      <c r="D26" s="241">
        <v>100</v>
      </c>
      <c r="E26" s="241">
        <v>37</v>
      </c>
      <c r="F26" s="237">
        <f t="shared" si="1"/>
        <v>0.37</v>
      </c>
      <c r="G26" s="238">
        <f t="shared" si="2"/>
        <v>-0.497282608695652</v>
      </c>
      <c r="H26" s="241">
        <v>0</v>
      </c>
      <c r="I26" s="248">
        <f t="shared" si="3"/>
        <v>-1</v>
      </c>
    </row>
  </sheetData>
  <mergeCells count="2">
    <mergeCell ref="A1:I1"/>
    <mergeCell ref="H2:I2"/>
  </mergeCells>
  <printOptions horizontalCentered="1"/>
  <pageMargins left="0.75" right="0.75" top="1" bottom="1" header="0.509027777777778" footer="0.509027777777778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8"/>
  <sheetViews>
    <sheetView workbookViewId="0">
      <selection activeCell="E6" sqref="E6"/>
    </sheetView>
  </sheetViews>
  <sheetFormatPr defaultColWidth="9" defaultRowHeight="13.5"/>
  <cols>
    <col min="1" max="1" width="33.625" style="202" customWidth="1"/>
    <col min="2" max="3" width="24.625" style="202" customWidth="1"/>
  </cols>
  <sheetData>
    <row r="1" ht="36.75" customHeight="1" spans="1:5">
      <c r="A1" s="203" t="s">
        <v>69</v>
      </c>
      <c r="B1" s="203"/>
      <c r="C1" s="203"/>
      <c r="D1" s="204"/>
      <c r="E1" s="204"/>
    </row>
    <row r="2" s="201" customFormat="1" ht="24" customHeight="1" spans="1:16382">
      <c r="A2" s="205" t="s">
        <v>70</v>
      </c>
      <c r="C2" s="206" t="s">
        <v>6</v>
      </c>
      <c r="D2" s="207"/>
      <c r="E2" s="207"/>
      <c r="F2"/>
      <c r="G2"/>
      <c r="H2"/>
      <c r="I2"/>
      <c r="XEZ2"/>
      <c r="XFA2"/>
      <c r="XFB2"/>
    </row>
    <row r="3" ht="18.95" customHeight="1" spans="1:3">
      <c r="A3" s="208" t="s">
        <v>71</v>
      </c>
      <c r="B3" s="209" t="s">
        <v>72</v>
      </c>
      <c r="C3" s="210" t="s">
        <v>73</v>
      </c>
    </row>
    <row r="4" ht="18.95" customHeight="1" spans="1:3">
      <c r="A4" s="211" t="s">
        <v>74</v>
      </c>
      <c r="B4" s="212">
        <v>287539</v>
      </c>
      <c r="C4" s="213">
        <f>C5+C10+C21+C29+C36+C40+C43+C47+C50</f>
        <v>290145.3677</v>
      </c>
    </row>
    <row r="5" ht="18.95" customHeight="1" spans="1:3">
      <c r="A5" s="214" t="s">
        <v>75</v>
      </c>
      <c r="B5" s="215">
        <v>109978</v>
      </c>
      <c r="C5" s="216">
        <f>SUM(C6:C9)</f>
        <v>96586.72</v>
      </c>
    </row>
    <row r="6" ht="18.95" customHeight="1" spans="1:3">
      <c r="A6" s="174" t="s">
        <v>76</v>
      </c>
      <c r="B6" s="212">
        <v>61425</v>
      </c>
      <c r="C6" s="213">
        <v>57214.28</v>
      </c>
    </row>
    <row r="7" ht="18.95" customHeight="1" spans="1:3">
      <c r="A7" s="174" t="s">
        <v>77</v>
      </c>
      <c r="B7" s="212">
        <v>15929</v>
      </c>
      <c r="C7" s="213">
        <v>13025.22</v>
      </c>
    </row>
    <row r="8" ht="18.95" customHeight="1" spans="1:3">
      <c r="A8" s="174" t="s">
        <v>78</v>
      </c>
      <c r="B8" s="212">
        <v>26078</v>
      </c>
      <c r="C8" s="213">
        <v>23588.73</v>
      </c>
    </row>
    <row r="9" ht="18.95" customHeight="1" spans="1:3">
      <c r="A9" s="174" t="s">
        <v>79</v>
      </c>
      <c r="B9" s="212">
        <v>6546</v>
      </c>
      <c r="C9" s="213">
        <v>2758.49</v>
      </c>
    </row>
    <row r="10" ht="18.95" customHeight="1" spans="1:3">
      <c r="A10" s="214" t="s">
        <v>80</v>
      </c>
      <c r="B10" s="215">
        <v>18977</v>
      </c>
      <c r="C10" s="216">
        <f>C11+C12+C13+C14+C15+C16+C18+C19+C20</f>
        <v>18581.5881</v>
      </c>
    </row>
    <row r="11" ht="18.95" customHeight="1" spans="1:3">
      <c r="A11" s="174" t="s">
        <v>81</v>
      </c>
      <c r="B11" s="212">
        <v>12723</v>
      </c>
      <c r="C11" s="213">
        <v>12138.91</v>
      </c>
    </row>
    <row r="12" ht="18.95" customHeight="1" spans="1:3">
      <c r="A12" s="174" t="s">
        <v>82</v>
      </c>
      <c r="B12" s="212">
        <v>0</v>
      </c>
      <c r="C12" s="213">
        <v>149.18</v>
      </c>
    </row>
    <row r="13" ht="18.95" customHeight="1" spans="1:3">
      <c r="A13" s="174" t="s">
        <v>83</v>
      </c>
      <c r="B13" s="212">
        <v>19</v>
      </c>
      <c r="C13" s="213">
        <v>409.48</v>
      </c>
    </row>
    <row r="14" ht="18.95" customHeight="1" spans="1:3">
      <c r="A14" s="174" t="s">
        <v>84</v>
      </c>
      <c r="B14" s="212">
        <v>12</v>
      </c>
      <c r="C14" s="213">
        <v>11.67</v>
      </c>
    </row>
    <row r="15" ht="18.95" customHeight="1" spans="1:3">
      <c r="A15" s="174" t="s">
        <v>85</v>
      </c>
      <c r="B15" s="212">
        <v>936</v>
      </c>
      <c r="C15" s="213">
        <v>225.36</v>
      </c>
    </row>
    <row r="16" ht="18.95" customHeight="1" spans="1:3">
      <c r="A16" s="174" t="s">
        <v>86</v>
      </c>
      <c r="B16" s="212">
        <v>3</v>
      </c>
      <c r="C16" s="213">
        <v>0.8681</v>
      </c>
    </row>
    <row r="17" ht="18.95" customHeight="1" spans="1:3">
      <c r="A17" s="174" t="s">
        <v>87</v>
      </c>
      <c r="B17" s="212">
        <v>0</v>
      </c>
      <c r="C17" s="217">
        <v>0</v>
      </c>
    </row>
    <row r="18" ht="18.95" customHeight="1" spans="1:3">
      <c r="A18" s="174" t="s">
        <v>88</v>
      </c>
      <c r="B18" s="212">
        <v>123</v>
      </c>
      <c r="C18" s="213">
        <v>415.37</v>
      </c>
    </row>
    <row r="19" ht="18.95" customHeight="1" spans="1:3">
      <c r="A19" s="174" t="s">
        <v>89</v>
      </c>
      <c r="B19" s="212">
        <v>211</v>
      </c>
      <c r="C19" s="213">
        <v>298.63</v>
      </c>
    </row>
    <row r="20" ht="18.95" customHeight="1" spans="1:3">
      <c r="A20" s="174" t="s">
        <v>90</v>
      </c>
      <c r="B20" s="212">
        <v>4950</v>
      </c>
      <c r="C20" s="213">
        <v>4932.12</v>
      </c>
    </row>
    <row r="21" ht="18.95" customHeight="1" spans="1:3">
      <c r="A21" s="214" t="s">
        <v>91</v>
      </c>
      <c r="B21" s="215">
        <v>104</v>
      </c>
      <c r="C21" s="216">
        <f>C26+C28</f>
        <v>2.0255</v>
      </c>
    </row>
    <row r="22" ht="18.95" customHeight="1" spans="1:3">
      <c r="A22" s="174" t="s">
        <v>92</v>
      </c>
      <c r="B22" s="218">
        <v>0</v>
      </c>
      <c r="C22" s="218">
        <v>0</v>
      </c>
    </row>
    <row r="23" ht="18.95" customHeight="1" spans="1:3">
      <c r="A23" s="174" t="s">
        <v>93</v>
      </c>
      <c r="B23" s="218">
        <v>0</v>
      </c>
      <c r="C23" s="218">
        <v>0</v>
      </c>
    </row>
    <row r="24" ht="18.95" customHeight="1" spans="1:3">
      <c r="A24" s="174" t="s">
        <v>94</v>
      </c>
      <c r="B24" s="218">
        <v>0</v>
      </c>
      <c r="C24" s="218">
        <v>0</v>
      </c>
    </row>
    <row r="25" ht="18.95" customHeight="1" spans="1:3">
      <c r="A25" s="174" t="s">
        <v>95</v>
      </c>
      <c r="B25" s="218">
        <v>0</v>
      </c>
      <c r="C25" s="218">
        <v>0</v>
      </c>
    </row>
    <row r="26" ht="18.95" customHeight="1" spans="1:3">
      <c r="A26" s="174" t="s">
        <v>96</v>
      </c>
      <c r="B26" s="218">
        <v>104</v>
      </c>
      <c r="C26" s="218">
        <v>1</v>
      </c>
    </row>
    <row r="27" ht="18.95" customHeight="1" spans="1:3">
      <c r="A27" s="174" t="s">
        <v>97</v>
      </c>
      <c r="B27" s="218">
        <v>0</v>
      </c>
      <c r="C27" s="218">
        <v>0</v>
      </c>
    </row>
    <row r="28" ht="18.95" customHeight="1" spans="1:3">
      <c r="A28" s="174" t="s">
        <v>98</v>
      </c>
      <c r="B28" s="218">
        <v>0</v>
      </c>
      <c r="C28" s="218">
        <v>1.0255</v>
      </c>
    </row>
    <row r="29" ht="18.95" customHeight="1" spans="1:3">
      <c r="A29" s="214" t="s">
        <v>99</v>
      </c>
      <c r="B29" s="215">
        <v>0</v>
      </c>
      <c r="C29" s="215">
        <v>0</v>
      </c>
    </row>
    <row r="30" ht="18.95" customHeight="1" spans="1:3">
      <c r="A30" s="174" t="s">
        <v>92</v>
      </c>
      <c r="B30" s="218">
        <v>0</v>
      </c>
      <c r="C30" s="218">
        <v>0</v>
      </c>
    </row>
    <row r="31" ht="18.95" customHeight="1" spans="1:3">
      <c r="A31" s="174" t="s">
        <v>93</v>
      </c>
      <c r="B31" s="218">
        <v>0</v>
      </c>
      <c r="C31" s="218">
        <v>0</v>
      </c>
    </row>
    <row r="32" ht="18.95" customHeight="1" spans="1:3">
      <c r="A32" s="174" t="s">
        <v>94</v>
      </c>
      <c r="B32" s="218">
        <v>0</v>
      </c>
      <c r="C32" s="218">
        <v>0</v>
      </c>
    </row>
    <row r="33" ht="18.95" customHeight="1" spans="1:3">
      <c r="A33" s="174" t="s">
        <v>96</v>
      </c>
      <c r="B33" s="218">
        <v>0</v>
      </c>
      <c r="C33" s="218">
        <v>0</v>
      </c>
    </row>
    <row r="34" ht="18.95" customHeight="1" spans="1:3">
      <c r="A34" s="174" t="s">
        <v>97</v>
      </c>
      <c r="B34" s="218">
        <v>0</v>
      </c>
      <c r="C34" s="218">
        <v>0</v>
      </c>
    </row>
    <row r="35" ht="18.95" customHeight="1" spans="1:3">
      <c r="A35" s="174" t="s">
        <v>98</v>
      </c>
      <c r="B35" s="218">
        <v>0</v>
      </c>
      <c r="C35" s="218">
        <v>0</v>
      </c>
    </row>
    <row r="36" ht="18.95" customHeight="1" spans="1:3">
      <c r="A36" s="214" t="s">
        <v>100</v>
      </c>
      <c r="B36" s="215">
        <v>151285</v>
      </c>
      <c r="C36" s="216">
        <f>C37+C38</f>
        <v>168163.82</v>
      </c>
    </row>
    <row r="37" ht="18.95" customHeight="1" spans="1:3">
      <c r="A37" s="174" t="s">
        <v>101</v>
      </c>
      <c r="B37" s="218">
        <v>134353</v>
      </c>
      <c r="C37" s="213">
        <v>149293.33</v>
      </c>
    </row>
    <row r="38" ht="18.95" customHeight="1" spans="1:3">
      <c r="A38" s="174" t="s">
        <v>102</v>
      </c>
      <c r="B38" s="218">
        <v>16535</v>
      </c>
      <c r="C38" s="213">
        <v>18870.49</v>
      </c>
    </row>
    <row r="39" ht="18.95" customHeight="1" spans="1:3">
      <c r="A39" s="174" t="s">
        <v>103</v>
      </c>
      <c r="B39" s="218">
        <v>397</v>
      </c>
      <c r="C39" s="218">
        <v>0</v>
      </c>
    </row>
    <row r="40" ht="18.95" customHeight="1" spans="1:3">
      <c r="A40" s="214" t="s">
        <v>104</v>
      </c>
      <c r="B40" s="215">
        <v>208</v>
      </c>
      <c r="C40" s="216">
        <f>C41</f>
        <v>1636.62</v>
      </c>
    </row>
    <row r="41" ht="18.95" customHeight="1" spans="1:3">
      <c r="A41" s="174" t="s">
        <v>105</v>
      </c>
      <c r="B41" s="218">
        <v>208</v>
      </c>
      <c r="C41" s="213">
        <v>1636.62</v>
      </c>
    </row>
    <row r="42" ht="18.95" customHeight="1" spans="1:3">
      <c r="A42" s="174" t="s">
        <v>106</v>
      </c>
      <c r="B42" s="218">
        <v>0</v>
      </c>
      <c r="C42" s="218">
        <v>0</v>
      </c>
    </row>
    <row r="43" ht="18.95" customHeight="1" spans="1:3">
      <c r="A43" s="214" t="s">
        <v>107</v>
      </c>
      <c r="B43" s="215">
        <v>434</v>
      </c>
      <c r="C43" s="216">
        <f>C44</f>
        <v>312.7</v>
      </c>
    </row>
    <row r="44" ht="18.95" customHeight="1" spans="1:3">
      <c r="A44" s="174" t="s">
        <v>108</v>
      </c>
      <c r="B44" s="218">
        <v>0</v>
      </c>
      <c r="C44" s="213">
        <v>312.7</v>
      </c>
    </row>
    <row r="45" ht="18.95" customHeight="1" spans="1:3">
      <c r="A45" s="174" t="s">
        <v>109</v>
      </c>
      <c r="B45" s="218">
        <v>0</v>
      </c>
      <c r="C45" s="218">
        <v>0</v>
      </c>
    </row>
    <row r="46" ht="18.95" customHeight="1" spans="1:3">
      <c r="A46" s="174" t="s">
        <v>110</v>
      </c>
      <c r="B46" s="218">
        <v>434</v>
      </c>
      <c r="C46" s="218">
        <v>0</v>
      </c>
    </row>
    <row r="47" ht="18.95" customHeight="1" spans="1:3">
      <c r="A47" s="214" t="s">
        <v>111</v>
      </c>
      <c r="B47" s="215">
        <v>1430</v>
      </c>
      <c r="C47" s="216"/>
    </row>
    <row r="48" ht="18.95" customHeight="1" spans="1:3">
      <c r="A48" s="174" t="s">
        <v>112</v>
      </c>
      <c r="B48" s="218">
        <v>1430</v>
      </c>
      <c r="C48" s="218">
        <v>0</v>
      </c>
    </row>
    <row r="49" ht="18.95" customHeight="1" spans="1:3">
      <c r="A49" s="174" t="s">
        <v>113</v>
      </c>
      <c r="B49" s="218">
        <v>0</v>
      </c>
      <c r="C49" s="218">
        <v>0</v>
      </c>
    </row>
    <row r="50" ht="18.95" customHeight="1" spans="1:3">
      <c r="A50" s="214" t="s">
        <v>114</v>
      </c>
      <c r="B50" s="215">
        <v>5123</v>
      </c>
      <c r="C50" s="216">
        <f>C51+C52+C54+C55</f>
        <v>4861.8941</v>
      </c>
    </row>
    <row r="51" ht="18.95" customHeight="1" spans="1:3">
      <c r="A51" s="174" t="s">
        <v>115</v>
      </c>
      <c r="B51" s="218">
        <v>760</v>
      </c>
      <c r="C51" s="213">
        <v>918.05</v>
      </c>
    </row>
    <row r="52" ht="18.95" customHeight="1" spans="1:3">
      <c r="A52" s="174" t="s">
        <v>116</v>
      </c>
      <c r="B52" s="218">
        <v>0</v>
      </c>
      <c r="C52" s="218">
        <v>7.7707</v>
      </c>
    </row>
    <row r="53" ht="18.95" customHeight="1" spans="1:3">
      <c r="A53" s="174" t="s">
        <v>117</v>
      </c>
      <c r="B53" s="218">
        <v>0</v>
      </c>
      <c r="C53" s="218">
        <v>0</v>
      </c>
    </row>
    <row r="54" ht="18.95" customHeight="1" spans="1:3">
      <c r="A54" s="174" t="s">
        <v>118</v>
      </c>
      <c r="B54" s="218">
        <v>3706</v>
      </c>
      <c r="C54" s="213">
        <v>3867.25</v>
      </c>
    </row>
    <row r="55" ht="18.95" customHeight="1" spans="1:3">
      <c r="A55" s="174" t="s">
        <v>119</v>
      </c>
      <c r="B55" s="218">
        <v>657</v>
      </c>
      <c r="C55" s="213">
        <v>68.8234</v>
      </c>
    </row>
    <row r="56" ht="18.95" customHeight="1" spans="1:3">
      <c r="A56" s="214" t="s">
        <v>120</v>
      </c>
      <c r="B56" s="215">
        <v>0</v>
      </c>
      <c r="C56" s="215">
        <v>0</v>
      </c>
    </row>
    <row r="57" ht="18.95" customHeight="1" spans="1:3">
      <c r="A57" s="174" t="s">
        <v>121</v>
      </c>
      <c r="B57" s="218">
        <v>0</v>
      </c>
      <c r="C57" s="218">
        <v>0</v>
      </c>
    </row>
    <row r="58" ht="18.95" customHeight="1" spans="1:3">
      <c r="A58" s="174" t="s">
        <v>122</v>
      </c>
      <c r="B58" s="218">
        <v>0</v>
      </c>
      <c r="C58" s="218">
        <v>0</v>
      </c>
    </row>
    <row r="59" ht="18.95" customHeight="1" spans="1:3">
      <c r="A59" s="214" t="s">
        <v>123</v>
      </c>
      <c r="B59" s="215">
        <v>0</v>
      </c>
      <c r="C59" s="215">
        <v>0</v>
      </c>
    </row>
    <row r="60" ht="18.95" customHeight="1" spans="1:3">
      <c r="A60" s="174" t="s">
        <v>124</v>
      </c>
      <c r="B60" s="219">
        <v>0</v>
      </c>
      <c r="C60" s="219">
        <v>0</v>
      </c>
    </row>
    <row r="61" ht="18.95" customHeight="1" spans="1:3">
      <c r="A61" s="174" t="s">
        <v>125</v>
      </c>
      <c r="B61" s="219">
        <v>0</v>
      </c>
      <c r="C61" s="219">
        <v>0</v>
      </c>
    </row>
    <row r="62" ht="18.95" customHeight="1" spans="1:3">
      <c r="A62" s="174" t="s">
        <v>126</v>
      </c>
      <c r="B62" s="219">
        <v>0</v>
      </c>
      <c r="C62" s="219">
        <v>0</v>
      </c>
    </row>
    <row r="63" ht="18.95" customHeight="1" spans="1:3">
      <c r="A63" s="174" t="s">
        <v>127</v>
      </c>
      <c r="B63" s="219">
        <v>0</v>
      </c>
      <c r="C63" s="219">
        <v>0</v>
      </c>
    </row>
    <row r="64" ht="18.95" customHeight="1" spans="1:3">
      <c r="A64" s="214" t="s">
        <v>128</v>
      </c>
      <c r="B64" s="215">
        <v>0</v>
      </c>
      <c r="C64" s="215">
        <v>0</v>
      </c>
    </row>
    <row r="65" ht="18.95" customHeight="1" spans="1:3">
      <c r="A65" s="174" t="s">
        <v>129</v>
      </c>
      <c r="B65" s="219">
        <v>0</v>
      </c>
      <c r="C65" s="219">
        <v>0</v>
      </c>
    </row>
    <row r="66" ht="18.95" customHeight="1" spans="1:3">
      <c r="A66" s="174" t="s">
        <v>130</v>
      </c>
      <c r="B66" s="220">
        <v>0</v>
      </c>
      <c r="C66" s="220">
        <v>0</v>
      </c>
    </row>
    <row r="67" ht="18.95" customHeight="1" spans="1:3">
      <c r="A67" s="174" t="s">
        <v>131</v>
      </c>
      <c r="B67" s="220">
        <v>0</v>
      </c>
      <c r="C67" s="220">
        <v>0</v>
      </c>
    </row>
    <row r="68" ht="18.95" customHeight="1" spans="1:3">
      <c r="A68" s="174" t="s">
        <v>132</v>
      </c>
      <c r="B68" s="220">
        <v>0</v>
      </c>
      <c r="C68" s="220">
        <v>0</v>
      </c>
    </row>
  </sheetData>
  <mergeCells count="1">
    <mergeCell ref="A1:C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5"/>
  </sheetPr>
  <dimension ref="A1:AR1347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C4" sqref="C4"/>
    </sheetView>
  </sheetViews>
  <sheetFormatPr defaultColWidth="9" defaultRowHeight="18.95" customHeight="1"/>
  <cols>
    <col min="1" max="1" width="44.75" style="5" customWidth="1"/>
    <col min="2" max="3" width="14" style="5" customWidth="1"/>
    <col min="4" max="4" width="14" style="181" customWidth="1"/>
    <col min="5" max="5" width="14" style="5" customWidth="1"/>
    <col min="6" max="16380" width="9" style="5"/>
    <col min="16381" max="16382" width="9.15" style="5"/>
    <col min="16384" max="16384" width="9" style="5"/>
  </cols>
  <sheetData>
    <row r="1" s="5" customFormat="1" ht="24" customHeight="1" spans="1:5">
      <c r="A1" s="155" t="s">
        <v>133</v>
      </c>
      <c r="B1" s="155"/>
      <c r="C1" s="155"/>
      <c r="D1" s="155"/>
      <c r="E1" s="155"/>
    </row>
    <row r="2" s="5" customFormat="1" customHeight="1" spans="1:5">
      <c r="A2" s="157" t="s">
        <v>134</v>
      </c>
      <c r="B2" s="158"/>
      <c r="C2" s="158"/>
      <c r="D2" s="182"/>
      <c r="E2" s="161" t="s">
        <v>6</v>
      </c>
    </row>
    <row r="3" s="5" customFormat="1" ht="42" customHeight="1" spans="1:5">
      <c r="A3" s="162" t="s">
        <v>135</v>
      </c>
      <c r="B3" s="163" t="s">
        <v>136</v>
      </c>
      <c r="C3" s="183" t="s">
        <v>73</v>
      </c>
      <c r="D3" s="163" t="s">
        <v>137</v>
      </c>
      <c r="E3" s="165" t="s">
        <v>138</v>
      </c>
    </row>
    <row r="4" customHeight="1" spans="1:5">
      <c r="A4" s="184" t="s">
        <v>139</v>
      </c>
      <c r="B4" s="185">
        <f>B5+B249+B289+B308+B399+B453+B507+B564+B685+B757+B835+B858+B969+B1033+B1099+B1119+B1148+B1158+B1203+B1223+B1276+B1333+B1336+B1344</f>
        <v>938000</v>
      </c>
      <c r="C4" s="185">
        <f>C5+C249+C289+C308+C399+C453+C507+C564+C685+C757+C835+C858+C969+C1033+C1099+C1119+C1148+C1158+C1203+C1223+C1276+C1333+C1336+C1344</f>
        <v>983000</v>
      </c>
      <c r="D4" s="186">
        <f>C4/B4</f>
        <v>1.04797441364606</v>
      </c>
      <c r="E4" s="187"/>
    </row>
    <row r="5" customHeight="1" spans="1:5">
      <c r="A5" s="188" t="s">
        <v>140</v>
      </c>
      <c r="B5" s="189">
        <f>B6+B18+B27+B38+B49+B60+B71+B83+B92+B105+B115+B124+B135+B148+B155+B163+B169+B176+B183+B190+B197+B204+B212+B218+B224+B231+B246</f>
        <v>86400</v>
      </c>
      <c r="C5" s="189">
        <f>C6+C18+C27+C38+C49+C60+C71+C83+C92+C105+C115+C124+C135+C148+C155+C163+C169+C176+C183+C190+C197+C204+C212+C218+C224+C231+C246</f>
        <v>86400</v>
      </c>
      <c r="D5" s="190">
        <f t="shared" ref="D5:D68" si="0">C5/B5</f>
        <v>1</v>
      </c>
      <c r="E5" s="191"/>
    </row>
    <row r="6" customHeight="1" spans="1:5">
      <c r="A6" s="192" t="s">
        <v>141</v>
      </c>
      <c r="B6" s="193">
        <f>SUM(B7:B17)</f>
        <v>1008</v>
      </c>
      <c r="C6" s="193">
        <f>SUM(C7:C17)</f>
        <v>973</v>
      </c>
      <c r="D6" s="194">
        <f t="shared" si="0"/>
        <v>0.965277777777778</v>
      </c>
      <c r="E6" s="195"/>
    </row>
    <row r="7" customHeight="1" spans="1:5">
      <c r="A7" s="196" t="s">
        <v>142</v>
      </c>
      <c r="B7" s="185">
        <v>932</v>
      </c>
      <c r="C7" s="185">
        <v>900</v>
      </c>
      <c r="D7" s="186">
        <f t="shared" si="0"/>
        <v>0.965665236051502</v>
      </c>
      <c r="E7" s="187"/>
    </row>
    <row r="8" customHeight="1" spans="1:5">
      <c r="A8" s="196" t="s">
        <v>143</v>
      </c>
      <c r="B8" s="185">
        <v>2</v>
      </c>
      <c r="C8" s="185"/>
      <c r="D8" s="186">
        <f t="shared" si="0"/>
        <v>0</v>
      </c>
      <c r="E8" s="187"/>
    </row>
    <row r="9" customHeight="1" spans="1:5">
      <c r="A9" s="196" t="s">
        <v>144</v>
      </c>
      <c r="B9" s="185">
        <v>1</v>
      </c>
      <c r="C9" s="185"/>
      <c r="D9" s="186">
        <f t="shared" si="0"/>
        <v>0</v>
      </c>
      <c r="E9" s="187"/>
    </row>
    <row r="10" customHeight="1" spans="1:5">
      <c r="A10" s="196" t="s">
        <v>145</v>
      </c>
      <c r="B10" s="185">
        <v>35</v>
      </c>
      <c r="C10" s="185">
        <v>35</v>
      </c>
      <c r="D10" s="186">
        <f t="shared" si="0"/>
        <v>1</v>
      </c>
      <c r="E10" s="187"/>
    </row>
    <row r="11" customHeight="1" spans="1:5">
      <c r="A11" s="196" t="s">
        <v>146</v>
      </c>
      <c r="B11" s="185">
        <v>0</v>
      </c>
      <c r="C11" s="185">
        <v>0</v>
      </c>
      <c r="D11" s="186" t="e">
        <f t="shared" si="0"/>
        <v>#DIV/0!</v>
      </c>
      <c r="E11" s="187"/>
    </row>
    <row r="12" s="179" customFormat="1" customHeight="1" spans="1:44">
      <c r="A12" s="196" t="s">
        <v>147</v>
      </c>
      <c r="B12" s="185">
        <v>0</v>
      </c>
      <c r="C12" s="185">
        <v>0</v>
      </c>
      <c r="D12" s="186" t="e">
        <f t="shared" si="0"/>
        <v>#DIV/0!</v>
      </c>
      <c r="E12" s="18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customHeight="1" spans="1:5">
      <c r="A13" s="196" t="s">
        <v>148</v>
      </c>
      <c r="B13" s="185">
        <v>0</v>
      </c>
      <c r="C13" s="185">
        <v>0</v>
      </c>
      <c r="D13" s="186" t="e">
        <f t="shared" si="0"/>
        <v>#DIV/0!</v>
      </c>
      <c r="E13" s="187"/>
    </row>
    <row r="14" customHeight="1" spans="1:5">
      <c r="A14" s="196" t="s">
        <v>149</v>
      </c>
      <c r="B14" s="185">
        <v>35</v>
      </c>
      <c r="C14" s="185">
        <v>35</v>
      </c>
      <c r="D14" s="186">
        <f t="shared" si="0"/>
        <v>1</v>
      </c>
      <c r="E14" s="187"/>
    </row>
    <row r="15" customHeight="1" spans="1:5">
      <c r="A15" s="196" t="s">
        <v>150</v>
      </c>
      <c r="B15" s="185">
        <v>0</v>
      </c>
      <c r="C15" s="185">
        <v>0</v>
      </c>
      <c r="D15" s="186" t="e">
        <f t="shared" si="0"/>
        <v>#DIV/0!</v>
      </c>
      <c r="E15" s="187"/>
    </row>
    <row r="16" customHeight="1" spans="1:5">
      <c r="A16" s="196" t="s">
        <v>151</v>
      </c>
      <c r="B16" s="185">
        <v>0</v>
      </c>
      <c r="C16" s="185">
        <v>0</v>
      </c>
      <c r="D16" s="186" t="e">
        <f t="shared" si="0"/>
        <v>#DIV/0!</v>
      </c>
      <c r="E16" s="187"/>
    </row>
    <row r="17" customHeight="1" spans="1:5">
      <c r="A17" s="196" t="s">
        <v>152</v>
      </c>
      <c r="B17" s="185">
        <v>3</v>
      </c>
      <c r="C17" s="185">
        <v>3</v>
      </c>
      <c r="D17" s="186">
        <f t="shared" si="0"/>
        <v>1</v>
      </c>
      <c r="E17" s="187"/>
    </row>
    <row r="18" customHeight="1" spans="1:5">
      <c r="A18" s="192" t="s">
        <v>153</v>
      </c>
      <c r="B18" s="193">
        <f>SUM(B19:B26)</f>
        <v>912</v>
      </c>
      <c r="C18" s="193">
        <f>SUM(C19:C26)</f>
        <v>912</v>
      </c>
      <c r="D18" s="194">
        <f t="shared" si="0"/>
        <v>1</v>
      </c>
      <c r="E18" s="195"/>
    </row>
    <row r="19" customHeight="1" spans="1:5">
      <c r="A19" s="196" t="s">
        <v>142</v>
      </c>
      <c r="B19" s="185">
        <v>860</v>
      </c>
      <c r="C19" s="185">
        <v>860</v>
      </c>
      <c r="D19" s="186">
        <f t="shared" si="0"/>
        <v>1</v>
      </c>
      <c r="E19" s="187"/>
    </row>
    <row r="20" customHeight="1" spans="1:5">
      <c r="A20" s="196" t="s">
        <v>143</v>
      </c>
      <c r="B20" s="185">
        <v>16</v>
      </c>
      <c r="C20" s="185">
        <v>16</v>
      </c>
      <c r="D20" s="186">
        <f t="shared" si="0"/>
        <v>1</v>
      </c>
      <c r="E20" s="187"/>
    </row>
    <row r="21" s="179" customFormat="1" customHeight="1" spans="1:44">
      <c r="A21" s="196" t="s">
        <v>144</v>
      </c>
      <c r="B21" s="185">
        <v>0</v>
      </c>
      <c r="C21" s="185">
        <v>0</v>
      </c>
      <c r="D21" s="186" t="e">
        <f t="shared" si="0"/>
        <v>#DIV/0!</v>
      </c>
      <c r="E21" s="18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</row>
    <row r="22" customHeight="1" spans="1:5">
      <c r="A22" s="196" t="s">
        <v>154</v>
      </c>
      <c r="B22" s="185">
        <v>36</v>
      </c>
      <c r="C22" s="185">
        <v>36</v>
      </c>
      <c r="D22" s="186">
        <f t="shared" si="0"/>
        <v>1</v>
      </c>
      <c r="E22" s="187"/>
    </row>
    <row r="23" customHeight="1" spans="1:5">
      <c r="A23" s="196" t="s">
        <v>155</v>
      </c>
      <c r="B23" s="185">
        <v>0</v>
      </c>
      <c r="C23" s="185">
        <v>0</v>
      </c>
      <c r="D23" s="186" t="e">
        <f t="shared" si="0"/>
        <v>#DIV/0!</v>
      </c>
      <c r="E23" s="187"/>
    </row>
    <row r="24" customHeight="1" spans="1:5">
      <c r="A24" s="196" t="s">
        <v>156</v>
      </c>
      <c r="B24" s="185">
        <v>0</v>
      </c>
      <c r="C24" s="185">
        <v>0</v>
      </c>
      <c r="D24" s="186" t="e">
        <f t="shared" si="0"/>
        <v>#DIV/0!</v>
      </c>
      <c r="E24" s="187"/>
    </row>
    <row r="25" customHeight="1" spans="1:5">
      <c r="A25" s="196" t="s">
        <v>151</v>
      </c>
      <c r="B25" s="185">
        <v>0</v>
      </c>
      <c r="C25" s="185">
        <v>0</v>
      </c>
      <c r="D25" s="186" t="e">
        <f t="shared" si="0"/>
        <v>#DIV/0!</v>
      </c>
      <c r="E25" s="187"/>
    </row>
    <row r="26" customHeight="1" spans="1:5">
      <c r="A26" s="196" t="s">
        <v>157</v>
      </c>
      <c r="B26" s="185">
        <v>0</v>
      </c>
      <c r="C26" s="185">
        <v>0</v>
      </c>
      <c r="D26" s="186" t="e">
        <f t="shared" si="0"/>
        <v>#DIV/0!</v>
      </c>
      <c r="E26" s="187"/>
    </row>
    <row r="27" customHeight="1" spans="1:5">
      <c r="A27" s="192" t="s">
        <v>158</v>
      </c>
      <c r="B27" s="193">
        <f>SUM(B28:B37)</f>
        <v>39458</v>
      </c>
      <c r="C27" s="193">
        <f>SUM(C28:C37)</f>
        <v>39467</v>
      </c>
      <c r="D27" s="194">
        <f t="shared" si="0"/>
        <v>1.00022809062801</v>
      </c>
      <c r="E27" s="195"/>
    </row>
    <row r="28" customHeight="1" spans="1:5">
      <c r="A28" s="196" t="s">
        <v>142</v>
      </c>
      <c r="B28" s="185">
        <v>29649</v>
      </c>
      <c r="C28" s="185">
        <v>29649</v>
      </c>
      <c r="D28" s="186">
        <f t="shared" si="0"/>
        <v>1</v>
      </c>
      <c r="E28" s="187"/>
    </row>
    <row r="29" customHeight="1" spans="1:5">
      <c r="A29" s="196" t="s">
        <v>143</v>
      </c>
      <c r="B29" s="185">
        <v>5453</v>
      </c>
      <c r="C29" s="185">
        <v>5453</v>
      </c>
      <c r="D29" s="186">
        <f t="shared" si="0"/>
        <v>1</v>
      </c>
      <c r="E29" s="187"/>
    </row>
    <row r="30" customHeight="1" spans="1:5">
      <c r="A30" s="196" t="s">
        <v>144</v>
      </c>
      <c r="B30" s="185">
        <v>0</v>
      </c>
      <c r="C30" s="185">
        <v>0</v>
      </c>
      <c r="D30" s="186" t="e">
        <f t="shared" si="0"/>
        <v>#DIV/0!</v>
      </c>
      <c r="E30" s="187"/>
    </row>
    <row r="31" customHeight="1" spans="1:5">
      <c r="A31" s="196" t="s">
        <v>159</v>
      </c>
      <c r="B31" s="185">
        <v>0</v>
      </c>
      <c r="C31" s="185">
        <v>0</v>
      </c>
      <c r="D31" s="186" t="e">
        <f t="shared" si="0"/>
        <v>#DIV/0!</v>
      </c>
      <c r="E31" s="187"/>
    </row>
    <row r="32" s="179" customFormat="1" customHeight="1" spans="1:44">
      <c r="A32" s="196" t="s">
        <v>160</v>
      </c>
      <c r="B32" s="185">
        <v>0</v>
      </c>
      <c r="C32" s="185">
        <v>0</v>
      </c>
      <c r="D32" s="186" t="e">
        <f t="shared" si="0"/>
        <v>#DIV/0!</v>
      </c>
      <c r="E32" s="18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customHeight="1" spans="1:5">
      <c r="A33" s="196" t="s">
        <v>161</v>
      </c>
      <c r="B33" s="185">
        <v>0</v>
      </c>
      <c r="C33" s="185">
        <v>0</v>
      </c>
      <c r="D33" s="186" t="e">
        <f t="shared" si="0"/>
        <v>#DIV/0!</v>
      </c>
      <c r="E33" s="187"/>
    </row>
    <row r="34" customHeight="1" spans="1:5">
      <c r="A34" s="196" t="s">
        <v>162</v>
      </c>
      <c r="B34" s="185">
        <v>83</v>
      </c>
      <c r="C34" s="185">
        <v>83</v>
      </c>
      <c r="D34" s="186">
        <f t="shared" si="0"/>
        <v>1</v>
      </c>
      <c r="E34" s="187"/>
    </row>
    <row r="35" customHeight="1" spans="1:5">
      <c r="A35" s="196" t="s">
        <v>163</v>
      </c>
      <c r="B35" s="185">
        <v>0</v>
      </c>
      <c r="C35" s="185">
        <v>0</v>
      </c>
      <c r="D35" s="186" t="e">
        <f t="shared" si="0"/>
        <v>#DIV/0!</v>
      </c>
      <c r="E35" s="187"/>
    </row>
    <row r="36" customHeight="1" spans="1:5">
      <c r="A36" s="196" t="s">
        <v>151</v>
      </c>
      <c r="B36" s="185">
        <v>3371</v>
      </c>
      <c r="C36" s="185">
        <v>3380</v>
      </c>
      <c r="D36" s="186">
        <f t="shared" si="0"/>
        <v>1.00266983091071</v>
      </c>
      <c r="E36" s="187"/>
    </row>
    <row r="37" customHeight="1" spans="1:5">
      <c r="A37" s="196" t="s">
        <v>164</v>
      </c>
      <c r="B37" s="185">
        <v>902</v>
      </c>
      <c r="C37" s="185">
        <v>902</v>
      </c>
      <c r="D37" s="186">
        <f t="shared" si="0"/>
        <v>1</v>
      </c>
      <c r="E37" s="187"/>
    </row>
    <row r="38" customHeight="1" spans="1:5">
      <c r="A38" s="192" t="s">
        <v>165</v>
      </c>
      <c r="B38" s="193">
        <f>SUM(B39:B48)</f>
        <v>1731</v>
      </c>
      <c r="C38" s="193">
        <f>SUM(C39:C48)</f>
        <v>1733</v>
      </c>
      <c r="D38" s="194">
        <f t="shared" si="0"/>
        <v>1.00115540150202</v>
      </c>
      <c r="E38" s="195"/>
    </row>
    <row r="39" customHeight="1" spans="1:5">
      <c r="A39" s="196" t="s">
        <v>142</v>
      </c>
      <c r="B39" s="185">
        <v>1031</v>
      </c>
      <c r="C39" s="185">
        <v>1031</v>
      </c>
      <c r="D39" s="186">
        <f t="shared" si="0"/>
        <v>1</v>
      </c>
      <c r="E39" s="187"/>
    </row>
    <row r="40" customHeight="1" spans="1:5">
      <c r="A40" s="196" t="s">
        <v>143</v>
      </c>
      <c r="B40" s="185">
        <v>0</v>
      </c>
      <c r="C40" s="185">
        <v>0</v>
      </c>
      <c r="D40" s="186" t="e">
        <f t="shared" si="0"/>
        <v>#DIV/0!</v>
      </c>
      <c r="E40" s="187"/>
    </row>
    <row r="41" customHeight="1" spans="1:5">
      <c r="A41" s="196" t="s">
        <v>144</v>
      </c>
      <c r="B41" s="185">
        <v>0</v>
      </c>
      <c r="C41" s="185">
        <v>0</v>
      </c>
      <c r="D41" s="186" t="e">
        <f t="shared" si="0"/>
        <v>#DIV/0!</v>
      </c>
      <c r="E41" s="187"/>
    </row>
    <row r="42" customHeight="1" spans="1:5">
      <c r="A42" s="196" t="s">
        <v>166</v>
      </c>
      <c r="B42" s="185">
        <v>0</v>
      </c>
      <c r="C42" s="185">
        <v>0</v>
      </c>
      <c r="D42" s="186" t="e">
        <f t="shared" si="0"/>
        <v>#DIV/0!</v>
      </c>
      <c r="E42" s="187"/>
    </row>
    <row r="43" customHeight="1" spans="1:5">
      <c r="A43" s="196" t="s">
        <v>167</v>
      </c>
      <c r="B43" s="185">
        <v>0</v>
      </c>
      <c r="C43" s="185">
        <v>0</v>
      </c>
      <c r="D43" s="186" t="e">
        <f t="shared" si="0"/>
        <v>#DIV/0!</v>
      </c>
      <c r="E43" s="187"/>
    </row>
    <row r="44" s="179" customFormat="1" customHeight="1" spans="1:44">
      <c r="A44" s="196" t="s">
        <v>168</v>
      </c>
      <c r="B44" s="185">
        <v>63</v>
      </c>
      <c r="C44" s="185">
        <v>63</v>
      </c>
      <c r="D44" s="186">
        <f t="shared" si="0"/>
        <v>1</v>
      </c>
      <c r="E44" s="187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customHeight="1" spans="1:5">
      <c r="A45" s="196" t="s">
        <v>169</v>
      </c>
      <c r="B45" s="185">
        <v>0</v>
      </c>
      <c r="C45" s="185">
        <v>0</v>
      </c>
      <c r="D45" s="186" t="e">
        <f t="shared" si="0"/>
        <v>#DIV/0!</v>
      </c>
      <c r="E45" s="187"/>
    </row>
    <row r="46" customHeight="1" spans="1:5">
      <c r="A46" s="196" t="s">
        <v>170</v>
      </c>
      <c r="B46" s="185">
        <v>5</v>
      </c>
      <c r="C46" s="185">
        <v>5</v>
      </c>
      <c r="D46" s="186">
        <f t="shared" si="0"/>
        <v>1</v>
      </c>
      <c r="E46" s="187"/>
    </row>
    <row r="47" customHeight="1" spans="1:5">
      <c r="A47" s="196" t="s">
        <v>151</v>
      </c>
      <c r="B47" s="185">
        <v>218</v>
      </c>
      <c r="C47" s="185">
        <v>220</v>
      </c>
      <c r="D47" s="186">
        <f t="shared" si="0"/>
        <v>1.00917431192661</v>
      </c>
      <c r="E47" s="187"/>
    </row>
    <row r="48" customHeight="1" spans="1:5">
      <c r="A48" s="196" t="s">
        <v>171</v>
      </c>
      <c r="B48" s="185">
        <v>414</v>
      </c>
      <c r="C48" s="185">
        <v>414</v>
      </c>
      <c r="D48" s="186">
        <f t="shared" si="0"/>
        <v>1</v>
      </c>
      <c r="E48" s="187"/>
    </row>
    <row r="49" customHeight="1" spans="1:5">
      <c r="A49" s="192" t="s">
        <v>172</v>
      </c>
      <c r="B49" s="193">
        <f>SUM(B50:B59)</f>
        <v>1218</v>
      </c>
      <c r="C49" s="193">
        <f>SUM(C50:C59)</f>
        <v>1222</v>
      </c>
      <c r="D49" s="194">
        <f t="shared" si="0"/>
        <v>1.00328407224959</v>
      </c>
      <c r="E49" s="195"/>
    </row>
    <row r="50" customHeight="1" spans="1:5">
      <c r="A50" s="196" t="s">
        <v>142</v>
      </c>
      <c r="B50" s="185">
        <v>740</v>
      </c>
      <c r="C50" s="185">
        <v>740</v>
      </c>
      <c r="D50" s="186">
        <f t="shared" si="0"/>
        <v>1</v>
      </c>
      <c r="E50" s="187"/>
    </row>
    <row r="51" customHeight="1" spans="1:5">
      <c r="A51" s="196" t="s">
        <v>143</v>
      </c>
      <c r="B51" s="185">
        <v>140</v>
      </c>
      <c r="C51" s="185">
        <v>140</v>
      </c>
      <c r="D51" s="186">
        <f t="shared" si="0"/>
        <v>1</v>
      </c>
      <c r="E51" s="187"/>
    </row>
    <row r="52" customHeight="1" spans="1:5">
      <c r="A52" s="196" t="s">
        <v>144</v>
      </c>
      <c r="B52" s="185">
        <v>0</v>
      </c>
      <c r="C52" s="185">
        <v>0</v>
      </c>
      <c r="D52" s="186" t="e">
        <f t="shared" si="0"/>
        <v>#DIV/0!</v>
      </c>
      <c r="E52" s="187"/>
    </row>
    <row r="53" customHeight="1" spans="1:5">
      <c r="A53" s="196" t="s">
        <v>173</v>
      </c>
      <c r="B53" s="185">
        <v>0</v>
      </c>
      <c r="C53" s="185">
        <v>0</v>
      </c>
      <c r="D53" s="186" t="e">
        <f t="shared" si="0"/>
        <v>#DIV/0!</v>
      </c>
      <c r="E53" s="187"/>
    </row>
    <row r="54" customHeight="1" spans="1:5">
      <c r="A54" s="196" t="s">
        <v>174</v>
      </c>
      <c r="B54" s="185">
        <v>0</v>
      </c>
      <c r="C54" s="185">
        <v>0</v>
      </c>
      <c r="D54" s="186" t="e">
        <f t="shared" si="0"/>
        <v>#DIV/0!</v>
      </c>
      <c r="E54" s="187"/>
    </row>
    <row r="55" s="179" customFormat="1" customHeight="1" spans="1:44">
      <c r="A55" s="196" t="s">
        <v>175</v>
      </c>
      <c r="B55" s="185">
        <v>0</v>
      </c>
      <c r="C55" s="185">
        <v>0</v>
      </c>
      <c r="D55" s="186" t="e">
        <f t="shared" si="0"/>
        <v>#DIV/0!</v>
      </c>
      <c r="E55" s="187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customHeight="1" spans="1:5">
      <c r="A56" s="196" t="s">
        <v>176</v>
      </c>
      <c r="B56" s="185">
        <v>276</v>
      </c>
      <c r="C56" s="185">
        <v>280</v>
      </c>
      <c r="D56" s="186">
        <f t="shared" si="0"/>
        <v>1.01449275362319</v>
      </c>
      <c r="E56" s="187"/>
    </row>
    <row r="57" customHeight="1" spans="1:5">
      <c r="A57" s="196" t="s">
        <v>177</v>
      </c>
      <c r="B57" s="185">
        <v>30</v>
      </c>
      <c r="C57" s="185">
        <v>30</v>
      </c>
      <c r="D57" s="186">
        <f t="shared" si="0"/>
        <v>1</v>
      </c>
      <c r="E57" s="187"/>
    </row>
    <row r="58" customHeight="1" spans="1:5">
      <c r="A58" s="196" t="s">
        <v>151</v>
      </c>
      <c r="B58" s="185">
        <v>32</v>
      </c>
      <c r="C58" s="185">
        <v>32</v>
      </c>
      <c r="D58" s="186">
        <f t="shared" si="0"/>
        <v>1</v>
      </c>
      <c r="E58" s="187"/>
    </row>
    <row r="59" customHeight="1" spans="1:5">
      <c r="A59" s="196" t="s">
        <v>178</v>
      </c>
      <c r="B59" s="185">
        <v>0</v>
      </c>
      <c r="C59" s="185">
        <v>0</v>
      </c>
      <c r="D59" s="186" t="e">
        <f t="shared" si="0"/>
        <v>#DIV/0!</v>
      </c>
      <c r="E59" s="187"/>
    </row>
    <row r="60" customHeight="1" spans="1:5">
      <c r="A60" s="192" t="s">
        <v>179</v>
      </c>
      <c r="B60" s="193">
        <f>SUM(B61:B70)</f>
        <v>4682</v>
      </c>
      <c r="C60" s="193">
        <f>SUM(C61:C70)</f>
        <v>4684</v>
      </c>
      <c r="D60" s="194">
        <f t="shared" si="0"/>
        <v>1.00042716787698</v>
      </c>
      <c r="E60" s="195"/>
    </row>
    <row r="61" customHeight="1" spans="1:5">
      <c r="A61" s="196" t="s">
        <v>142</v>
      </c>
      <c r="B61" s="185">
        <v>1112</v>
      </c>
      <c r="C61" s="185">
        <v>1112</v>
      </c>
      <c r="D61" s="186">
        <f t="shared" si="0"/>
        <v>1</v>
      </c>
      <c r="E61" s="187"/>
    </row>
    <row r="62" customHeight="1" spans="1:5">
      <c r="A62" s="196" t="s">
        <v>143</v>
      </c>
      <c r="B62" s="185">
        <v>1262</v>
      </c>
      <c r="C62" s="185">
        <v>1262</v>
      </c>
      <c r="D62" s="186">
        <f t="shared" si="0"/>
        <v>1</v>
      </c>
      <c r="E62" s="187"/>
    </row>
    <row r="63" customHeight="1" spans="1:5">
      <c r="A63" s="196" t="s">
        <v>144</v>
      </c>
      <c r="B63" s="185">
        <v>0</v>
      </c>
      <c r="C63" s="185">
        <v>0</v>
      </c>
      <c r="D63" s="186" t="e">
        <f t="shared" si="0"/>
        <v>#DIV/0!</v>
      </c>
      <c r="E63" s="187"/>
    </row>
    <row r="64" customHeight="1" spans="1:5">
      <c r="A64" s="196" t="s">
        <v>180</v>
      </c>
      <c r="B64" s="185">
        <v>0</v>
      </c>
      <c r="C64" s="185">
        <v>0</v>
      </c>
      <c r="D64" s="186" t="e">
        <f t="shared" si="0"/>
        <v>#DIV/0!</v>
      </c>
      <c r="E64" s="187"/>
    </row>
    <row r="65" customHeight="1" spans="1:5">
      <c r="A65" s="196" t="s">
        <v>181</v>
      </c>
      <c r="B65" s="185">
        <v>0</v>
      </c>
      <c r="C65" s="185">
        <v>0</v>
      </c>
      <c r="D65" s="186" t="e">
        <f t="shared" si="0"/>
        <v>#DIV/0!</v>
      </c>
      <c r="E65" s="187"/>
    </row>
    <row r="66" s="179" customFormat="1" customHeight="1" spans="1:44">
      <c r="A66" s="196" t="s">
        <v>182</v>
      </c>
      <c r="B66" s="185">
        <v>0</v>
      </c>
      <c r="C66" s="185">
        <v>0</v>
      </c>
      <c r="D66" s="186" t="e">
        <f t="shared" si="0"/>
        <v>#DIV/0!</v>
      </c>
      <c r="E66" s="187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customHeight="1" spans="1:5">
      <c r="A67" s="196" t="s">
        <v>183</v>
      </c>
      <c r="B67" s="185">
        <v>37</v>
      </c>
      <c r="C67" s="185">
        <v>37</v>
      </c>
      <c r="D67" s="186">
        <f t="shared" si="0"/>
        <v>1</v>
      </c>
      <c r="E67" s="187"/>
    </row>
    <row r="68" customHeight="1" spans="1:5">
      <c r="A68" s="196" t="s">
        <v>184</v>
      </c>
      <c r="B68" s="185">
        <v>0</v>
      </c>
      <c r="C68" s="185">
        <v>0</v>
      </c>
      <c r="D68" s="186" t="e">
        <f t="shared" si="0"/>
        <v>#DIV/0!</v>
      </c>
      <c r="E68" s="187"/>
    </row>
    <row r="69" customHeight="1" spans="1:5">
      <c r="A69" s="196" t="s">
        <v>151</v>
      </c>
      <c r="B69" s="185">
        <v>848</v>
      </c>
      <c r="C69" s="185">
        <v>850</v>
      </c>
      <c r="D69" s="186">
        <f t="shared" ref="D69:D132" si="1">C69/B69</f>
        <v>1.00235849056604</v>
      </c>
      <c r="E69" s="187"/>
    </row>
    <row r="70" customHeight="1" spans="1:5">
      <c r="A70" s="196" t="s">
        <v>185</v>
      </c>
      <c r="B70" s="185">
        <v>1423</v>
      </c>
      <c r="C70" s="185">
        <v>1423</v>
      </c>
      <c r="D70" s="186">
        <f t="shared" si="1"/>
        <v>1</v>
      </c>
      <c r="E70" s="187"/>
    </row>
    <row r="71" customHeight="1" spans="1:5">
      <c r="A71" s="192" t="s">
        <v>186</v>
      </c>
      <c r="B71" s="193">
        <f>SUM(B72:B82)</f>
        <v>0</v>
      </c>
      <c r="C71" s="193">
        <f>SUM(C72:C82)</f>
        <v>0</v>
      </c>
      <c r="D71" s="194" t="e">
        <f t="shared" si="1"/>
        <v>#DIV/0!</v>
      </c>
      <c r="E71" s="195"/>
    </row>
    <row r="72" customHeight="1" spans="1:5">
      <c r="A72" s="196" t="s">
        <v>142</v>
      </c>
      <c r="B72" s="185">
        <v>0</v>
      </c>
      <c r="C72" s="185">
        <v>0</v>
      </c>
      <c r="D72" s="186" t="e">
        <f t="shared" si="1"/>
        <v>#DIV/0!</v>
      </c>
      <c r="E72" s="187"/>
    </row>
    <row r="73" customHeight="1" spans="1:5">
      <c r="A73" s="196" t="s">
        <v>143</v>
      </c>
      <c r="B73" s="185">
        <v>0</v>
      </c>
      <c r="C73" s="185">
        <v>0</v>
      </c>
      <c r="D73" s="186" t="e">
        <f t="shared" si="1"/>
        <v>#DIV/0!</v>
      </c>
      <c r="E73" s="187"/>
    </row>
    <row r="74" customHeight="1" spans="1:5">
      <c r="A74" s="196" t="s">
        <v>144</v>
      </c>
      <c r="B74" s="185">
        <v>0</v>
      </c>
      <c r="C74" s="185">
        <v>0</v>
      </c>
      <c r="D74" s="186" t="e">
        <f t="shared" si="1"/>
        <v>#DIV/0!</v>
      </c>
      <c r="E74" s="187"/>
    </row>
    <row r="75" customHeight="1" spans="1:5">
      <c r="A75" s="196" t="s">
        <v>187</v>
      </c>
      <c r="B75" s="185">
        <v>0</v>
      </c>
      <c r="C75" s="185">
        <v>0</v>
      </c>
      <c r="D75" s="186" t="e">
        <f t="shared" si="1"/>
        <v>#DIV/0!</v>
      </c>
      <c r="E75" s="187"/>
    </row>
    <row r="76" customHeight="1" spans="1:5">
      <c r="A76" s="196" t="s">
        <v>188</v>
      </c>
      <c r="B76" s="185">
        <v>0</v>
      </c>
      <c r="C76" s="185">
        <v>0</v>
      </c>
      <c r="D76" s="186" t="e">
        <f t="shared" si="1"/>
        <v>#DIV/0!</v>
      </c>
      <c r="E76" s="187"/>
    </row>
    <row r="77" customHeight="1" spans="1:5">
      <c r="A77" s="196" t="s">
        <v>189</v>
      </c>
      <c r="B77" s="185">
        <v>0</v>
      </c>
      <c r="C77" s="185">
        <v>0</v>
      </c>
      <c r="D77" s="186" t="e">
        <f t="shared" si="1"/>
        <v>#DIV/0!</v>
      </c>
      <c r="E77" s="187"/>
    </row>
    <row r="78" s="179" customFormat="1" customHeight="1" spans="1:44">
      <c r="A78" s="196" t="s">
        <v>190</v>
      </c>
      <c r="B78" s="185">
        <v>0</v>
      </c>
      <c r="C78" s="185">
        <v>0</v>
      </c>
      <c r="D78" s="186" t="e">
        <f t="shared" si="1"/>
        <v>#DIV/0!</v>
      </c>
      <c r="E78" s="187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customHeight="1" spans="1:5">
      <c r="A79" s="196" t="s">
        <v>191</v>
      </c>
      <c r="B79" s="185">
        <v>0</v>
      </c>
      <c r="C79" s="185">
        <v>0</v>
      </c>
      <c r="D79" s="186" t="e">
        <f t="shared" si="1"/>
        <v>#DIV/0!</v>
      </c>
      <c r="E79" s="187"/>
    </row>
    <row r="80" customHeight="1" spans="1:5">
      <c r="A80" s="196" t="s">
        <v>183</v>
      </c>
      <c r="B80" s="185">
        <v>0</v>
      </c>
      <c r="C80" s="185">
        <v>0</v>
      </c>
      <c r="D80" s="186" t="e">
        <f t="shared" si="1"/>
        <v>#DIV/0!</v>
      </c>
      <c r="E80" s="187"/>
    </row>
    <row r="81" customHeight="1" spans="1:5">
      <c r="A81" s="196" t="s">
        <v>151</v>
      </c>
      <c r="B81" s="185">
        <v>0</v>
      </c>
      <c r="C81" s="185">
        <v>0</v>
      </c>
      <c r="D81" s="186" t="e">
        <f t="shared" si="1"/>
        <v>#DIV/0!</v>
      </c>
      <c r="E81" s="187"/>
    </row>
    <row r="82" customHeight="1" spans="1:5">
      <c r="A82" s="196" t="s">
        <v>192</v>
      </c>
      <c r="B82" s="185">
        <v>0</v>
      </c>
      <c r="C82" s="185">
        <v>0</v>
      </c>
      <c r="D82" s="186" t="e">
        <f t="shared" si="1"/>
        <v>#DIV/0!</v>
      </c>
      <c r="E82" s="187"/>
    </row>
    <row r="83" customHeight="1" spans="1:5">
      <c r="A83" s="192" t="s">
        <v>193</v>
      </c>
      <c r="B83" s="193">
        <f>SUM(B84:B91)</f>
        <v>1063</v>
      </c>
      <c r="C83" s="193">
        <f>SUM(C84:C91)</f>
        <v>1066</v>
      </c>
      <c r="D83" s="194">
        <f t="shared" si="1"/>
        <v>1.00282220131703</v>
      </c>
      <c r="E83" s="195"/>
    </row>
    <row r="84" customHeight="1" spans="1:5">
      <c r="A84" s="196" t="s">
        <v>142</v>
      </c>
      <c r="B84" s="185">
        <v>877</v>
      </c>
      <c r="C84" s="185">
        <v>880</v>
      </c>
      <c r="D84" s="186">
        <f t="shared" si="1"/>
        <v>1.00342075256556</v>
      </c>
      <c r="E84" s="187"/>
    </row>
    <row r="85" customHeight="1" spans="1:5">
      <c r="A85" s="196" t="s">
        <v>143</v>
      </c>
      <c r="B85" s="185">
        <v>0</v>
      </c>
      <c r="C85" s="185">
        <v>0</v>
      </c>
      <c r="D85" s="186" t="e">
        <f t="shared" si="1"/>
        <v>#DIV/0!</v>
      </c>
      <c r="E85" s="187"/>
    </row>
    <row r="86" customHeight="1" spans="1:5">
      <c r="A86" s="196" t="s">
        <v>144</v>
      </c>
      <c r="B86" s="185">
        <v>0</v>
      </c>
      <c r="C86" s="185">
        <v>0</v>
      </c>
      <c r="D86" s="186" t="e">
        <f t="shared" si="1"/>
        <v>#DIV/0!</v>
      </c>
      <c r="E86" s="187"/>
    </row>
    <row r="87" s="179" customFormat="1" customHeight="1" spans="1:44">
      <c r="A87" s="196" t="s">
        <v>194</v>
      </c>
      <c r="B87" s="185">
        <v>177</v>
      </c>
      <c r="C87" s="185">
        <v>177</v>
      </c>
      <c r="D87" s="186">
        <f t="shared" si="1"/>
        <v>1</v>
      </c>
      <c r="E87" s="187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customHeight="1" spans="1:5">
      <c r="A88" s="196" t="s">
        <v>195</v>
      </c>
      <c r="B88" s="185">
        <v>0</v>
      </c>
      <c r="C88" s="185">
        <v>0</v>
      </c>
      <c r="D88" s="186" t="e">
        <f t="shared" si="1"/>
        <v>#DIV/0!</v>
      </c>
      <c r="E88" s="187"/>
    </row>
    <row r="89" customHeight="1" spans="1:5">
      <c r="A89" s="196" t="s">
        <v>183</v>
      </c>
      <c r="B89" s="185">
        <v>9</v>
      </c>
      <c r="C89" s="185">
        <v>9</v>
      </c>
      <c r="D89" s="186">
        <f t="shared" si="1"/>
        <v>1</v>
      </c>
      <c r="E89" s="187"/>
    </row>
    <row r="90" customHeight="1" spans="1:5">
      <c r="A90" s="196" t="s">
        <v>151</v>
      </c>
      <c r="B90" s="185">
        <v>0</v>
      </c>
      <c r="C90" s="185">
        <v>0</v>
      </c>
      <c r="D90" s="186" t="e">
        <f t="shared" si="1"/>
        <v>#DIV/0!</v>
      </c>
      <c r="E90" s="187"/>
    </row>
    <row r="91" customHeight="1" spans="1:5">
      <c r="A91" s="196" t="s">
        <v>196</v>
      </c>
      <c r="B91" s="185">
        <v>0</v>
      </c>
      <c r="C91" s="185">
        <v>0</v>
      </c>
      <c r="D91" s="186" t="e">
        <f t="shared" si="1"/>
        <v>#DIV/0!</v>
      </c>
      <c r="E91" s="187"/>
    </row>
    <row r="92" customHeight="1" spans="1:5">
      <c r="A92" s="192" t="s">
        <v>197</v>
      </c>
      <c r="B92" s="193">
        <f>SUM(B93:B104)</f>
        <v>0</v>
      </c>
      <c r="C92" s="193">
        <f>SUM(C93:C104)</f>
        <v>0</v>
      </c>
      <c r="D92" s="194" t="e">
        <f t="shared" si="1"/>
        <v>#DIV/0!</v>
      </c>
      <c r="E92" s="195"/>
    </row>
    <row r="93" customHeight="1" spans="1:5">
      <c r="A93" s="196" t="s">
        <v>142</v>
      </c>
      <c r="B93" s="185">
        <v>0</v>
      </c>
      <c r="C93" s="185">
        <v>0</v>
      </c>
      <c r="D93" s="186" t="e">
        <f t="shared" si="1"/>
        <v>#DIV/0!</v>
      </c>
      <c r="E93" s="187"/>
    </row>
    <row r="94" customHeight="1" spans="1:5">
      <c r="A94" s="196" t="s">
        <v>143</v>
      </c>
      <c r="B94" s="185">
        <v>0</v>
      </c>
      <c r="C94" s="185">
        <v>0</v>
      </c>
      <c r="D94" s="186" t="e">
        <f t="shared" si="1"/>
        <v>#DIV/0!</v>
      </c>
      <c r="E94" s="187"/>
    </row>
    <row r="95" customHeight="1" spans="1:5">
      <c r="A95" s="196" t="s">
        <v>144</v>
      </c>
      <c r="B95" s="185">
        <v>0</v>
      </c>
      <c r="C95" s="185">
        <v>0</v>
      </c>
      <c r="D95" s="186" t="e">
        <f t="shared" si="1"/>
        <v>#DIV/0!</v>
      </c>
      <c r="E95" s="187"/>
    </row>
    <row r="96" customHeight="1" spans="1:5">
      <c r="A96" s="196" t="s">
        <v>198</v>
      </c>
      <c r="B96" s="185">
        <v>0</v>
      </c>
      <c r="C96" s="185">
        <v>0</v>
      </c>
      <c r="D96" s="186" t="e">
        <f t="shared" si="1"/>
        <v>#DIV/0!</v>
      </c>
      <c r="E96" s="187"/>
    </row>
    <row r="97" s="179" customFormat="1" customHeight="1" spans="1:44">
      <c r="A97" s="196" t="s">
        <v>199</v>
      </c>
      <c r="B97" s="185">
        <v>0</v>
      </c>
      <c r="C97" s="185">
        <v>0</v>
      </c>
      <c r="D97" s="186" t="e">
        <f t="shared" si="1"/>
        <v>#DIV/0!</v>
      </c>
      <c r="E97" s="187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</row>
    <row r="98" customHeight="1" spans="1:5">
      <c r="A98" s="196" t="s">
        <v>183</v>
      </c>
      <c r="B98" s="185">
        <v>0</v>
      </c>
      <c r="C98" s="185">
        <v>0</v>
      </c>
      <c r="D98" s="186" t="e">
        <f t="shared" si="1"/>
        <v>#DIV/0!</v>
      </c>
      <c r="E98" s="187"/>
    </row>
    <row r="99" customHeight="1" spans="1:5">
      <c r="A99" s="196" t="s">
        <v>200</v>
      </c>
      <c r="B99" s="185">
        <v>0</v>
      </c>
      <c r="C99" s="185">
        <v>0</v>
      </c>
      <c r="D99" s="186" t="e">
        <f t="shared" si="1"/>
        <v>#DIV/0!</v>
      </c>
      <c r="E99" s="187"/>
    </row>
    <row r="100" customHeight="1" spans="1:5">
      <c r="A100" s="196" t="s">
        <v>201</v>
      </c>
      <c r="B100" s="185">
        <v>0</v>
      </c>
      <c r="C100" s="185">
        <v>0</v>
      </c>
      <c r="D100" s="186" t="e">
        <f t="shared" si="1"/>
        <v>#DIV/0!</v>
      </c>
      <c r="E100" s="187"/>
    </row>
    <row r="101" customHeight="1" spans="1:5">
      <c r="A101" s="196" t="s">
        <v>202</v>
      </c>
      <c r="B101" s="185">
        <v>0</v>
      </c>
      <c r="C101" s="185">
        <v>0</v>
      </c>
      <c r="D101" s="186" t="e">
        <f t="shared" si="1"/>
        <v>#DIV/0!</v>
      </c>
      <c r="E101" s="187"/>
    </row>
    <row r="102" customHeight="1" spans="1:5">
      <c r="A102" s="196" t="s">
        <v>203</v>
      </c>
      <c r="B102" s="185">
        <v>0</v>
      </c>
      <c r="C102" s="185">
        <v>0</v>
      </c>
      <c r="D102" s="186" t="e">
        <f t="shared" si="1"/>
        <v>#DIV/0!</v>
      </c>
      <c r="E102" s="187"/>
    </row>
    <row r="103" customHeight="1" spans="1:5">
      <c r="A103" s="196" t="s">
        <v>151</v>
      </c>
      <c r="B103" s="185">
        <v>0</v>
      </c>
      <c r="C103" s="185">
        <v>0</v>
      </c>
      <c r="D103" s="186" t="e">
        <f t="shared" si="1"/>
        <v>#DIV/0!</v>
      </c>
      <c r="E103" s="187"/>
    </row>
    <row r="104" customHeight="1" spans="1:5">
      <c r="A104" s="196" t="s">
        <v>204</v>
      </c>
      <c r="B104" s="185">
        <v>0</v>
      </c>
      <c r="C104" s="185">
        <v>0</v>
      </c>
      <c r="D104" s="186" t="e">
        <f t="shared" si="1"/>
        <v>#DIV/0!</v>
      </c>
      <c r="E104" s="187"/>
    </row>
    <row r="105" customHeight="1" spans="1:5">
      <c r="A105" s="192" t="s">
        <v>205</v>
      </c>
      <c r="B105" s="193">
        <f>SUM(B106:B114)</f>
        <v>0</v>
      </c>
      <c r="C105" s="193">
        <f>SUM(C106:C114)</f>
        <v>0</v>
      </c>
      <c r="D105" s="194" t="e">
        <f t="shared" si="1"/>
        <v>#DIV/0!</v>
      </c>
      <c r="E105" s="195"/>
    </row>
    <row r="106" customHeight="1" spans="1:5">
      <c r="A106" s="196" t="s">
        <v>142</v>
      </c>
      <c r="B106" s="185">
        <v>0</v>
      </c>
      <c r="C106" s="185">
        <v>0</v>
      </c>
      <c r="D106" s="186" t="e">
        <f t="shared" si="1"/>
        <v>#DIV/0!</v>
      </c>
      <c r="E106" s="187"/>
    </row>
    <row r="107" customHeight="1" spans="1:5">
      <c r="A107" s="196" t="s">
        <v>143</v>
      </c>
      <c r="B107" s="185">
        <v>0</v>
      </c>
      <c r="C107" s="185">
        <v>0</v>
      </c>
      <c r="D107" s="186" t="e">
        <f t="shared" si="1"/>
        <v>#DIV/0!</v>
      </c>
      <c r="E107" s="187"/>
    </row>
    <row r="108" customHeight="1" spans="1:5">
      <c r="A108" s="196" t="s">
        <v>144</v>
      </c>
      <c r="B108" s="185">
        <v>0</v>
      </c>
      <c r="C108" s="185">
        <v>0</v>
      </c>
      <c r="D108" s="186" t="e">
        <f t="shared" si="1"/>
        <v>#DIV/0!</v>
      </c>
      <c r="E108" s="187"/>
    </row>
    <row r="109" customHeight="1" spans="1:5">
      <c r="A109" s="196" t="s">
        <v>206</v>
      </c>
      <c r="B109" s="185">
        <v>0</v>
      </c>
      <c r="C109" s="185">
        <v>0</v>
      </c>
      <c r="D109" s="186" t="e">
        <f t="shared" si="1"/>
        <v>#DIV/0!</v>
      </c>
      <c r="E109" s="187"/>
    </row>
    <row r="110" customHeight="1" spans="1:5">
      <c r="A110" s="196" t="s">
        <v>207</v>
      </c>
      <c r="B110" s="185">
        <v>0</v>
      </c>
      <c r="C110" s="185">
        <v>0</v>
      </c>
      <c r="D110" s="186" t="e">
        <f t="shared" si="1"/>
        <v>#DIV/0!</v>
      </c>
      <c r="E110" s="187"/>
    </row>
    <row r="111" customHeight="1" spans="1:5">
      <c r="A111" s="196" t="s">
        <v>208</v>
      </c>
      <c r="B111" s="185">
        <v>0</v>
      </c>
      <c r="C111" s="185">
        <v>0</v>
      </c>
      <c r="D111" s="186" t="e">
        <f t="shared" si="1"/>
        <v>#DIV/0!</v>
      </c>
      <c r="E111" s="187"/>
    </row>
    <row r="112" s="179" customFormat="1" customHeight="1" spans="1:44">
      <c r="A112" s="196" t="s">
        <v>209</v>
      </c>
      <c r="B112" s="185">
        <v>0</v>
      </c>
      <c r="C112" s="185">
        <v>0</v>
      </c>
      <c r="D112" s="186" t="e">
        <f t="shared" si="1"/>
        <v>#DIV/0!</v>
      </c>
      <c r="E112" s="187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</row>
    <row r="113" customHeight="1" spans="1:5">
      <c r="A113" s="196" t="s">
        <v>151</v>
      </c>
      <c r="B113" s="185">
        <v>0</v>
      </c>
      <c r="C113" s="185">
        <v>0</v>
      </c>
      <c r="D113" s="186" t="e">
        <f t="shared" si="1"/>
        <v>#DIV/0!</v>
      </c>
      <c r="E113" s="187"/>
    </row>
    <row r="114" customHeight="1" spans="1:5">
      <c r="A114" s="196" t="s">
        <v>210</v>
      </c>
      <c r="B114" s="185">
        <v>0</v>
      </c>
      <c r="C114" s="185">
        <v>0</v>
      </c>
      <c r="D114" s="186" t="e">
        <f t="shared" si="1"/>
        <v>#DIV/0!</v>
      </c>
      <c r="E114" s="187"/>
    </row>
    <row r="115" customHeight="1" spans="1:5">
      <c r="A115" s="192" t="s">
        <v>211</v>
      </c>
      <c r="B115" s="193">
        <f>SUM(B116:B123)</f>
        <v>3019</v>
      </c>
      <c r="C115" s="193">
        <f>SUM(C116:C123)</f>
        <v>3022</v>
      </c>
      <c r="D115" s="194">
        <f t="shared" si="1"/>
        <v>1.00099370652534</v>
      </c>
      <c r="E115" s="195"/>
    </row>
    <row r="116" customHeight="1" spans="1:5">
      <c r="A116" s="196" t="s">
        <v>142</v>
      </c>
      <c r="B116" s="185">
        <v>2387</v>
      </c>
      <c r="C116" s="185">
        <v>2390</v>
      </c>
      <c r="D116" s="186">
        <f t="shared" si="1"/>
        <v>1.00125680770842</v>
      </c>
      <c r="E116" s="187"/>
    </row>
    <row r="117" customHeight="1" spans="1:5">
      <c r="A117" s="196" t="s">
        <v>143</v>
      </c>
      <c r="B117" s="185">
        <v>374</v>
      </c>
      <c r="C117" s="185">
        <v>374</v>
      </c>
      <c r="D117" s="186">
        <f t="shared" si="1"/>
        <v>1</v>
      </c>
      <c r="E117" s="187"/>
    </row>
    <row r="118" customHeight="1" spans="1:5">
      <c r="A118" s="196" t="s">
        <v>144</v>
      </c>
      <c r="B118" s="185">
        <v>0</v>
      </c>
      <c r="C118" s="185">
        <v>0</v>
      </c>
      <c r="D118" s="186" t="e">
        <f t="shared" si="1"/>
        <v>#DIV/0!</v>
      </c>
      <c r="E118" s="187"/>
    </row>
    <row r="119" customHeight="1" spans="1:5">
      <c r="A119" s="196" t="s">
        <v>212</v>
      </c>
      <c r="B119" s="185">
        <v>0</v>
      </c>
      <c r="C119" s="185">
        <v>0</v>
      </c>
      <c r="D119" s="186" t="e">
        <f t="shared" si="1"/>
        <v>#DIV/0!</v>
      </c>
      <c r="E119" s="187"/>
    </row>
    <row r="120" customHeight="1" spans="1:5">
      <c r="A120" s="196" t="s">
        <v>213</v>
      </c>
      <c r="B120" s="185">
        <v>0</v>
      </c>
      <c r="C120" s="185">
        <v>0</v>
      </c>
      <c r="D120" s="186" t="e">
        <f t="shared" si="1"/>
        <v>#DIV/0!</v>
      </c>
      <c r="E120" s="187"/>
    </row>
    <row r="121" s="179" customFormat="1" customHeight="1" spans="1:44">
      <c r="A121" s="196" t="s">
        <v>214</v>
      </c>
      <c r="B121" s="185">
        <v>0</v>
      </c>
      <c r="C121" s="185">
        <v>0</v>
      </c>
      <c r="D121" s="186" t="e">
        <f t="shared" si="1"/>
        <v>#DIV/0!</v>
      </c>
      <c r="E121" s="187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</row>
    <row r="122" customHeight="1" spans="1:5">
      <c r="A122" s="196" t="s">
        <v>151</v>
      </c>
      <c r="B122" s="185">
        <v>42</v>
      </c>
      <c r="C122" s="185">
        <v>42</v>
      </c>
      <c r="D122" s="186">
        <f t="shared" si="1"/>
        <v>1</v>
      </c>
      <c r="E122" s="187"/>
    </row>
    <row r="123" customHeight="1" spans="1:5">
      <c r="A123" s="196" t="s">
        <v>215</v>
      </c>
      <c r="B123" s="185">
        <v>216</v>
      </c>
      <c r="C123" s="185">
        <v>216</v>
      </c>
      <c r="D123" s="186">
        <f t="shared" si="1"/>
        <v>1</v>
      </c>
      <c r="E123" s="187"/>
    </row>
    <row r="124" customHeight="1" spans="1:5">
      <c r="A124" s="192" t="s">
        <v>216</v>
      </c>
      <c r="B124" s="193">
        <f>SUM(B125:B134)</f>
        <v>6102</v>
      </c>
      <c r="C124" s="193">
        <f>SUM(C125:C134)</f>
        <v>6114</v>
      </c>
      <c r="D124" s="194">
        <f t="shared" si="1"/>
        <v>1.00196656833825</v>
      </c>
      <c r="E124" s="195"/>
    </row>
    <row r="125" customHeight="1" spans="1:5">
      <c r="A125" s="196" t="s">
        <v>142</v>
      </c>
      <c r="B125" s="185">
        <v>1032</v>
      </c>
      <c r="C125" s="185">
        <v>1032</v>
      </c>
      <c r="D125" s="186">
        <f t="shared" si="1"/>
        <v>1</v>
      </c>
      <c r="E125" s="187"/>
    </row>
    <row r="126" customHeight="1" spans="1:5">
      <c r="A126" s="196" t="s">
        <v>143</v>
      </c>
      <c r="B126" s="185">
        <v>6</v>
      </c>
      <c r="C126" s="185">
        <v>6</v>
      </c>
      <c r="D126" s="186">
        <f t="shared" si="1"/>
        <v>1</v>
      </c>
      <c r="E126" s="187"/>
    </row>
    <row r="127" customHeight="1" spans="1:5">
      <c r="A127" s="196" t="s">
        <v>144</v>
      </c>
      <c r="B127" s="185">
        <v>0</v>
      </c>
      <c r="C127" s="185">
        <v>0</v>
      </c>
      <c r="D127" s="186" t="e">
        <f t="shared" si="1"/>
        <v>#DIV/0!</v>
      </c>
      <c r="E127" s="187"/>
    </row>
    <row r="128" customHeight="1" spans="1:5">
      <c r="A128" s="196" t="s">
        <v>217</v>
      </c>
      <c r="B128" s="185">
        <v>0</v>
      </c>
      <c r="C128" s="185">
        <v>0</v>
      </c>
      <c r="D128" s="186" t="e">
        <f t="shared" si="1"/>
        <v>#DIV/0!</v>
      </c>
      <c r="E128" s="187"/>
    </row>
    <row r="129" customHeight="1" spans="1:5">
      <c r="A129" s="196" t="s">
        <v>218</v>
      </c>
      <c r="B129" s="185">
        <v>0</v>
      </c>
      <c r="C129" s="185">
        <v>0</v>
      </c>
      <c r="D129" s="186" t="e">
        <f t="shared" si="1"/>
        <v>#DIV/0!</v>
      </c>
      <c r="E129" s="187"/>
    </row>
    <row r="130" customHeight="1" spans="1:5">
      <c r="A130" s="196" t="s">
        <v>219</v>
      </c>
      <c r="B130" s="185">
        <v>0</v>
      </c>
      <c r="C130" s="185">
        <v>0</v>
      </c>
      <c r="D130" s="186" t="e">
        <f t="shared" si="1"/>
        <v>#DIV/0!</v>
      </c>
      <c r="E130" s="187"/>
    </row>
    <row r="131" customHeight="1" spans="1:5">
      <c r="A131" s="196" t="s">
        <v>220</v>
      </c>
      <c r="B131" s="185">
        <v>0</v>
      </c>
      <c r="C131" s="185">
        <v>0</v>
      </c>
      <c r="D131" s="186" t="e">
        <f t="shared" si="1"/>
        <v>#DIV/0!</v>
      </c>
      <c r="E131" s="187"/>
    </row>
    <row r="132" s="179" customFormat="1" customHeight="1" spans="1:44">
      <c r="A132" s="196" t="s">
        <v>221</v>
      </c>
      <c r="B132" s="185">
        <v>3293</v>
      </c>
      <c r="C132" s="185">
        <v>3300</v>
      </c>
      <c r="D132" s="186">
        <f t="shared" si="1"/>
        <v>1.00212572122684</v>
      </c>
      <c r="E132" s="187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</row>
    <row r="133" customHeight="1" spans="1:5">
      <c r="A133" s="196" t="s">
        <v>151</v>
      </c>
      <c r="B133" s="185">
        <v>276</v>
      </c>
      <c r="C133" s="185">
        <v>276</v>
      </c>
      <c r="D133" s="186">
        <f t="shared" ref="D133:D196" si="2">C133/B133</f>
        <v>1</v>
      </c>
      <c r="E133" s="187"/>
    </row>
    <row r="134" customHeight="1" spans="1:5">
      <c r="A134" s="196" t="s">
        <v>222</v>
      </c>
      <c r="B134" s="185">
        <v>1495</v>
      </c>
      <c r="C134" s="185">
        <v>1500</v>
      </c>
      <c r="D134" s="186">
        <f t="shared" si="2"/>
        <v>1.00334448160535</v>
      </c>
      <c r="E134" s="187"/>
    </row>
    <row r="135" customHeight="1" spans="1:5">
      <c r="A135" s="192" t="s">
        <v>223</v>
      </c>
      <c r="B135" s="193">
        <f>SUM(B136:B147)</f>
        <v>425</v>
      </c>
      <c r="C135" s="193">
        <f>SUM(C136:C147)</f>
        <v>425</v>
      </c>
      <c r="D135" s="194">
        <f t="shared" si="2"/>
        <v>1</v>
      </c>
      <c r="E135" s="195"/>
    </row>
    <row r="136" customHeight="1" spans="1:5">
      <c r="A136" s="196" t="s">
        <v>142</v>
      </c>
      <c r="B136" s="185">
        <v>0</v>
      </c>
      <c r="C136" s="185">
        <v>0</v>
      </c>
      <c r="D136" s="186" t="e">
        <f t="shared" si="2"/>
        <v>#DIV/0!</v>
      </c>
      <c r="E136" s="187"/>
    </row>
    <row r="137" customHeight="1" spans="1:5">
      <c r="A137" s="196" t="s">
        <v>143</v>
      </c>
      <c r="B137" s="185">
        <v>0</v>
      </c>
      <c r="C137" s="185">
        <v>0</v>
      </c>
      <c r="D137" s="186" t="e">
        <f t="shared" si="2"/>
        <v>#DIV/0!</v>
      </c>
      <c r="E137" s="187"/>
    </row>
    <row r="138" customHeight="1" spans="1:5">
      <c r="A138" s="196" t="s">
        <v>144</v>
      </c>
      <c r="B138" s="185">
        <v>0</v>
      </c>
      <c r="C138" s="185">
        <v>0</v>
      </c>
      <c r="D138" s="186" t="e">
        <f t="shared" si="2"/>
        <v>#DIV/0!</v>
      </c>
      <c r="E138" s="187"/>
    </row>
    <row r="139" customHeight="1" spans="1:5">
      <c r="A139" s="196" t="s">
        <v>224</v>
      </c>
      <c r="B139" s="185">
        <v>0</v>
      </c>
      <c r="C139" s="185">
        <v>0</v>
      </c>
      <c r="D139" s="186" t="e">
        <f t="shared" si="2"/>
        <v>#DIV/0!</v>
      </c>
      <c r="E139" s="187"/>
    </row>
    <row r="140" customHeight="1" spans="1:5">
      <c r="A140" s="196" t="s">
        <v>225</v>
      </c>
      <c r="B140" s="185">
        <v>0</v>
      </c>
      <c r="C140" s="185">
        <v>0</v>
      </c>
      <c r="D140" s="186" t="e">
        <f t="shared" si="2"/>
        <v>#DIV/0!</v>
      </c>
      <c r="E140" s="187"/>
    </row>
    <row r="141" customHeight="1" spans="1:5">
      <c r="A141" s="196" t="s">
        <v>226</v>
      </c>
      <c r="B141" s="185">
        <v>141</v>
      </c>
      <c r="C141" s="185">
        <v>141</v>
      </c>
      <c r="D141" s="186">
        <f t="shared" si="2"/>
        <v>1</v>
      </c>
      <c r="E141" s="187"/>
    </row>
    <row r="142" customHeight="1" spans="1:5">
      <c r="A142" s="196" t="s">
        <v>227</v>
      </c>
      <c r="B142" s="185">
        <v>0</v>
      </c>
      <c r="C142" s="185">
        <v>0</v>
      </c>
      <c r="D142" s="186" t="e">
        <f t="shared" si="2"/>
        <v>#DIV/0!</v>
      </c>
      <c r="E142" s="187"/>
    </row>
    <row r="143" s="179" customFormat="1" customHeight="1" spans="1:44">
      <c r="A143" s="196" t="s">
        <v>228</v>
      </c>
      <c r="B143" s="185">
        <v>0</v>
      </c>
      <c r="C143" s="185">
        <v>0</v>
      </c>
      <c r="D143" s="186" t="e">
        <f t="shared" si="2"/>
        <v>#DIV/0!</v>
      </c>
      <c r="E143" s="187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</row>
    <row r="144" customHeight="1" spans="1:5">
      <c r="A144" s="196" t="s">
        <v>229</v>
      </c>
      <c r="B144" s="185">
        <v>0</v>
      </c>
      <c r="C144" s="185">
        <v>0</v>
      </c>
      <c r="D144" s="186" t="e">
        <f t="shared" si="2"/>
        <v>#DIV/0!</v>
      </c>
      <c r="E144" s="187"/>
    </row>
    <row r="145" customHeight="1" spans="1:5">
      <c r="A145" s="196" t="s">
        <v>230</v>
      </c>
      <c r="B145" s="185">
        <v>0</v>
      </c>
      <c r="C145" s="185">
        <v>0</v>
      </c>
      <c r="D145" s="186" t="e">
        <f t="shared" si="2"/>
        <v>#DIV/0!</v>
      </c>
      <c r="E145" s="187"/>
    </row>
    <row r="146" customHeight="1" spans="1:5">
      <c r="A146" s="196" t="s">
        <v>151</v>
      </c>
      <c r="B146" s="185">
        <v>0</v>
      </c>
      <c r="C146" s="185">
        <v>0</v>
      </c>
      <c r="D146" s="186" t="e">
        <f t="shared" si="2"/>
        <v>#DIV/0!</v>
      </c>
      <c r="E146" s="187"/>
    </row>
    <row r="147" customHeight="1" spans="1:5">
      <c r="A147" s="196" t="s">
        <v>231</v>
      </c>
      <c r="B147" s="185">
        <v>284</v>
      </c>
      <c r="C147" s="185">
        <v>284</v>
      </c>
      <c r="D147" s="186">
        <f t="shared" si="2"/>
        <v>1</v>
      </c>
      <c r="E147" s="187"/>
    </row>
    <row r="148" customHeight="1" spans="1:5">
      <c r="A148" s="192" t="s">
        <v>232</v>
      </c>
      <c r="B148" s="193">
        <f>SUM(B149:B154)</f>
        <v>0</v>
      </c>
      <c r="C148" s="193">
        <f>SUM(C149:C154)</f>
        <v>0</v>
      </c>
      <c r="D148" s="194" t="e">
        <f t="shared" si="2"/>
        <v>#DIV/0!</v>
      </c>
      <c r="E148" s="195"/>
    </row>
    <row r="149" customHeight="1" spans="1:5">
      <c r="A149" s="196" t="s">
        <v>142</v>
      </c>
      <c r="B149" s="185">
        <v>0</v>
      </c>
      <c r="C149" s="185">
        <v>0</v>
      </c>
      <c r="D149" s="186" t="e">
        <f t="shared" si="2"/>
        <v>#DIV/0!</v>
      </c>
      <c r="E149" s="187"/>
    </row>
    <row r="150" customHeight="1" spans="1:5">
      <c r="A150" s="196" t="s">
        <v>143</v>
      </c>
      <c r="B150" s="185">
        <v>0</v>
      </c>
      <c r="C150" s="185">
        <v>0</v>
      </c>
      <c r="D150" s="186" t="e">
        <f t="shared" si="2"/>
        <v>#DIV/0!</v>
      </c>
      <c r="E150" s="187"/>
    </row>
    <row r="151" customHeight="1" spans="1:5">
      <c r="A151" s="196" t="s">
        <v>144</v>
      </c>
      <c r="B151" s="185">
        <v>0</v>
      </c>
      <c r="C151" s="185">
        <v>0</v>
      </c>
      <c r="D151" s="186" t="e">
        <f t="shared" si="2"/>
        <v>#DIV/0!</v>
      </c>
      <c r="E151" s="187"/>
    </row>
    <row r="152" customHeight="1" spans="1:5">
      <c r="A152" s="196" t="s">
        <v>233</v>
      </c>
      <c r="B152" s="185">
        <v>0</v>
      </c>
      <c r="C152" s="185">
        <v>0</v>
      </c>
      <c r="D152" s="186" t="e">
        <f t="shared" si="2"/>
        <v>#DIV/0!</v>
      </c>
      <c r="E152" s="187"/>
    </row>
    <row r="153" s="179" customFormat="1" customHeight="1" spans="1:44">
      <c r="A153" s="196" t="s">
        <v>151</v>
      </c>
      <c r="B153" s="185">
        <v>0</v>
      </c>
      <c r="C153" s="185">
        <v>0</v>
      </c>
      <c r="D153" s="186" t="e">
        <f t="shared" si="2"/>
        <v>#DIV/0!</v>
      </c>
      <c r="E153" s="18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</row>
    <row r="154" customHeight="1" spans="1:5">
      <c r="A154" s="196" t="s">
        <v>234</v>
      </c>
      <c r="B154" s="185">
        <v>0</v>
      </c>
      <c r="C154" s="185">
        <v>0</v>
      </c>
      <c r="D154" s="186" t="e">
        <f t="shared" si="2"/>
        <v>#DIV/0!</v>
      </c>
      <c r="E154" s="187"/>
    </row>
    <row r="155" customHeight="1" spans="1:5">
      <c r="A155" s="192" t="s">
        <v>235</v>
      </c>
      <c r="B155" s="193">
        <f>SUM(B156:B162)</f>
        <v>0</v>
      </c>
      <c r="C155" s="193">
        <f>SUM(C156:C162)</f>
        <v>0</v>
      </c>
      <c r="D155" s="194" t="e">
        <f t="shared" si="2"/>
        <v>#DIV/0!</v>
      </c>
      <c r="E155" s="195"/>
    </row>
    <row r="156" customHeight="1" spans="1:5">
      <c r="A156" s="196" t="s">
        <v>142</v>
      </c>
      <c r="B156" s="185">
        <v>0</v>
      </c>
      <c r="C156" s="185">
        <v>0</v>
      </c>
      <c r="D156" s="186" t="e">
        <f t="shared" si="2"/>
        <v>#DIV/0!</v>
      </c>
      <c r="E156" s="187"/>
    </row>
    <row r="157" customHeight="1" spans="1:5">
      <c r="A157" s="196" t="s">
        <v>143</v>
      </c>
      <c r="B157" s="185">
        <v>0</v>
      </c>
      <c r="C157" s="185">
        <v>0</v>
      </c>
      <c r="D157" s="186" t="e">
        <f t="shared" si="2"/>
        <v>#DIV/0!</v>
      </c>
      <c r="E157" s="187"/>
    </row>
    <row r="158" customHeight="1" spans="1:5">
      <c r="A158" s="196" t="s">
        <v>144</v>
      </c>
      <c r="B158" s="185">
        <v>0</v>
      </c>
      <c r="C158" s="185">
        <v>0</v>
      </c>
      <c r="D158" s="186" t="e">
        <f t="shared" si="2"/>
        <v>#DIV/0!</v>
      </c>
      <c r="E158" s="187"/>
    </row>
    <row r="159" customHeight="1" spans="1:5">
      <c r="A159" s="196" t="s">
        <v>236</v>
      </c>
      <c r="B159" s="185">
        <v>0</v>
      </c>
      <c r="C159" s="185">
        <v>0</v>
      </c>
      <c r="D159" s="186" t="e">
        <f t="shared" si="2"/>
        <v>#DIV/0!</v>
      </c>
      <c r="E159" s="187"/>
    </row>
    <row r="160" customHeight="1" spans="1:5">
      <c r="A160" s="196" t="s">
        <v>237</v>
      </c>
      <c r="B160" s="185">
        <v>0</v>
      </c>
      <c r="C160" s="185">
        <v>0</v>
      </c>
      <c r="D160" s="186" t="e">
        <f t="shared" si="2"/>
        <v>#DIV/0!</v>
      </c>
      <c r="E160" s="187"/>
    </row>
    <row r="161" customHeight="1" spans="1:5">
      <c r="A161" s="196" t="s">
        <v>151</v>
      </c>
      <c r="B161" s="185">
        <v>0</v>
      </c>
      <c r="C161" s="185">
        <v>0</v>
      </c>
      <c r="D161" s="186" t="e">
        <f t="shared" si="2"/>
        <v>#DIV/0!</v>
      </c>
      <c r="E161" s="187"/>
    </row>
    <row r="162" customHeight="1" spans="1:5">
      <c r="A162" s="196" t="s">
        <v>238</v>
      </c>
      <c r="B162" s="185">
        <v>0</v>
      </c>
      <c r="C162" s="185">
        <v>0</v>
      </c>
      <c r="D162" s="186" t="e">
        <f t="shared" si="2"/>
        <v>#DIV/0!</v>
      </c>
      <c r="E162" s="187"/>
    </row>
    <row r="163" customHeight="1" spans="1:5">
      <c r="A163" s="192" t="s">
        <v>239</v>
      </c>
      <c r="B163" s="193">
        <f>SUM(B164:B168)</f>
        <v>3419</v>
      </c>
      <c r="C163" s="193">
        <f>SUM(C164:C168)</f>
        <v>3419</v>
      </c>
      <c r="D163" s="194">
        <f t="shared" si="2"/>
        <v>1</v>
      </c>
      <c r="E163" s="195"/>
    </row>
    <row r="164" customHeight="1" spans="1:5">
      <c r="A164" s="196" t="s">
        <v>142</v>
      </c>
      <c r="B164" s="185">
        <v>438</v>
      </c>
      <c r="C164" s="185">
        <v>438</v>
      </c>
      <c r="D164" s="186">
        <f t="shared" si="2"/>
        <v>1</v>
      </c>
      <c r="E164" s="187"/>
    </row>
    <row r="165" customHeight="1" spans="1:5">
      <c r="A165" s="196" t="s">
        <v>143</v>
      </c>
      <c r="B165" s="185">
        <v>2</v>
      </c>
      <c r="C165" s="185">
        <v>2</v>
      </c>
      <c r="D165" s="186">
        <f t="shared" si="2"/>
        <v>1</v>
      </c>
      <c r="E165" s="187"/>
    </row>
    <row r="166" s="179" customFormat="1" customHeight="1" spans="1:44">
      <c r="A166" s="196" t="s">
        <v>144</v>
      </c>
      <c r="B166" s="185">
        <v>0</v>
      </c>
      <c r="C166" s="185">
        <v>0</v>
      </c>
      <c r="D166" s="186" t="e">
        <f t="shared" si="2"/>
        <v>#DIV/0!</v>
      </c>
      <c r="E166" s="187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</row>
    <row r="167" customHeight="1" spans="1:5">
      <c r="A167" s="196" t="s">
        <v>240</v>
      </c>
      <c r="B167" s="185">
        <v>33</v>
      </c>
      <c r="C167" s="185">
        <v>33</v>
      </c>
      <c r="D167" s="186">
        <f t="shared" si="2"/>
        <v>1</v>
      </c>
      <c r="E167" s="187"/>
    </row>
    <row r="168" customHeight="1" spans="1:5">
      <c r="A168" s="196" t="s">
        <v>241</v>
      </c>
      <c r="B168" s="185">
        <v>2946</v>
      </c>
      <c r="C168" s="185">
        <v>2946</v>
      </c>
      <c r="D168" s="186">
        <f t="shared" si="2"/>
        <v>1</v>
      </c>
      <c r="E168" s="187"/>
    </row>
    <row r="169" customHeight="1" spans="1:5">
      <c r="A169" s="192" t="s">
        <v>242</v>
      </c>
      <c r="B169" s="193">
        <f>SUM(B170:B175)</f>
        <v>197</v>
      </c>
      <c r="C169" s="193">
        <f>SUM(C170:C175)</f>
        <v>197</v>
      </c>
      <c r="D169" s="194">
        <f t="shared" si="2"/>
        <v>1</v>
      </c>
      <c r="E169" s="195"/>
    </row>
    <row r="170" customHeight="1" spans="1:5">
      <c r="A170" s="196" t="s">
        <v>142</v>
      </c>
      <c r="B170" s="185">
        <v>180</v>
      </c>
      <c r="C170" s="185">
        <v>180</v>
      </c>
      <c r="D170" s="186">
        <f t="shared" si="2"/>
        <v>1</v>
      </c>
      <c r="E170" s="187"/>
    </row>
    <row r="171" customHeight="1" spans="1:5">
      <c r="A171" s="196" t="s">
        <v>143</v>
      </c>
      <c r="B171" s="185">
        <v>17</v>
      </c>
      <c r="C171" s="185">
        <v>17</v>
      </c>
      <c r="D171" s="186">
        <f t="shared" si="2"/>
        <v>1</v>
      </c>
      <c r="E171" s="187"/>
    </row>
    <row r="172" customHeight="1" spans="1:5">
      <c r="A172" s="196" t="s">
        <v>144</v>
      </c>
      <c r="B172" s="185">
        <v>0</v>
      </c>
      <c r="C172" s="185">
        <v>0</v>
      </c>
      <c r="D172" s="186" t="e">
        <f t="shared" si="2"/>
        <v>#DIV/0!</v>
      </c>
      <c r="E172" s="187"/>
    </row>
    <row r="173" s="179" customFormat="1" customHeight="1" spans="1:44">
      <c r="A173" s="196" t="s">
        <v>156</v>
      </c>
      <c r="B173" s="185">
        <v>0</v>
      </c>
      <c r="C173" s="185">
        <v>0</v>
      </c>
      <c r="D173" s="186" t="e">
        <f t="shared" si="2"/>
        <v>#DIV/0!</v>
      </c>
      <c r="E173" s="187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</row>
    <row r="174" customHeight="1" spans="1:5">
      <c r="A174" s="196" t="s">
        <v>151</v>
      </c>
      <c r="B174" s="185">
        <v>0</v>
      </c>
      <c r="C174" s="185">
        <v>0</v>
      </c>
      <c r="D174" s="186" t="e">
        <f t="shared" si="2"/>
        <v>#DIV/0!</v>
      </c>
      <c r="E174" s="187"/>
    </row>
    <row r="175" customHeight="1" spans="1:5">
      <c r="A175" s="196" t="s">
        <v>243</v>
      </c>
      <c r="B175" s="185">
        <v>0</v>
      </c>
      <c r="C175" s="185">
        <v>0</v>
      </c>
      <c r="D175" s="186" t="e">
        <f t="shared" si="2"/>
        <v>#DIV/0!</v>
      </c>
      <c r="E175" s="187"/>
    </row>
    <row r="176" customHeight="1" spans="1:5">
      <c r="A176" s="192" t="s">
        <v>244</v>
      </c>
      <c r="B176" s="193">
        <f>SUM(B177:B182)</f>
        <v>654</v>
      </c>
      <c r="C176" s="193">
        <f>SUM(C177:C182)</f>
        <v>654</v>
      </c>
      <c r="D176" s="194">
        <f t="shared" si="2"/>
        <v>1</v>
      </c>
      <c r="E176" s="195"/>
    </row>
    <row r="177" customHeight="1" spans="1:5">
      <c r="A177" s="196" t="s">
        <v>142</v>
      </c>
      <c r="B177" s="185">
        <v>351</v>
      </c>
      <c r="C177" s="185">
        <v>351</v>
      </c>
      <c r="D177" s="186">
        <f t="shared" si="2"/>
        <v>1</v>
      </c>
      <c r="E177" s="187"/>
    </row>
    <row r="178" customHeight="1" spans="1:5">
      <c r="A178" s="196" t="s">
        <v>143</v>
      </c>
      <c r="B178" s="185">
        <v>42</v>
      </c>
      <c r="C178" s="185">
        <v>42</v>
      </c>
      <c r="D178" s="186">
        <f t="shared" si="2"/>
        <v>1</v>
      </c>
      <c r="E178" s="187"/>
    </row>
    <row r="179" customHeight="1" spans="1:5">
      <c r="A179" s="196" t="s">
        <v>144</v>
      </c>
      <c r="B179" s="185">
        <v>0</v>
      </c>
      <c r="C179" s="185">
        <v>0</v>
      </c>
      <c r="D179" s="186" t="e">
        <f t="shared" si="2"/>
        <v>#DIV/0!</v>
      </c>
      <c r="E179" s="187"/>
    </row>
    <row r="180" s="179" customFormat="1" customHeight="1" spans="1:44">
      <c r="A180" s="196" t="s">
        <v>245</v>
      </c>
      <c r="B180" s="185">
        <v>0</v>
      </c>
      <c r="C180" s="185">
        <v>0</v>
      </c>
      <c r="D180" s="186" t="e">
        <f t="shared" si="2"/>
        <v>#DIV/0!</v>
      </c>
      <c r="E180" s="187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</row>
    <row r="181" customHeight="1" spans="1:5">
      <c r="A181" s="196" t="s">
        <v>151</v>
      </c>
      <c r="B181" s="185">
        <v>261</v>
      </c>
      <c r="C181" s="185">
        <v>261</v>
      </c>
      <c r="D181" s="186">
        <f t="shared" si="2"/>
        <v>1</v>
      </c>
      <c r="E181" s="187"/>
    </row>
    <row r="182" customHeight="1" spans="1:5">
      <c r="A182" s="196" t="s">
        <v>246</v>
      </c>
      <c r="B182" s="185">
        <v>0</v>
      </c>
      <c r="C182" s="185">
        <v>0</v>
      </c>
      <c r="D182" s="186" t="e">
        <f t="shared" si="2"/>
        <v>#DIV/0!</v>
      </c>
      <c r="E182" s="187"/>
    </row>
    <row r="183" customHeight="1" spans="1:5">
      <c r="A183" s="192" t="s">
        <v>247</v>
      </c>
      <c r="B183" s="193">
        <f>SUM(B184:B189)</f>
        <v>13382</v>
      </c>
      <c r="C183" s="193">
        <f>SUM(C184:C189)</f>
        <v>13382</v>
      </c>
      <c r="D183" s="194">
        <f t="shared" si="2"/>
        <v>1</v>
      </c>
      <c r="E183" s="195"/>
    </row>
    <row r="184" customHeight="1" spans="1:5">
      <c r="A184" s="196" t="s">
        <v>142</v>
      </c>
      <c r="B184" s="185">
        <v>4637</v>
      </c>
      <c r="C184" s="185">
        <v>4637</v>
      </c>
      <c r="D184" s="186">
        <f t="shared" si="2"/>
        <v>1</v>
      </c>
      <c r="E184" s="187"/>
    </row>
    <row r="185" customHeight="1" spans="1:5">
      <c r="A185" s="196" t="s">
        <v>143</v>
      </c>
      <c r="B185" s="185">
        <v>8331</v>
      </c>
      <c r="C185" s="185">
        <v>8331</v>
      </c>
      <c r="D185" s="186">
        <f t="shared" si="2"/>
        <v>1</v>
      </c>
      <c r="E185" s="187"/>
    </row>
    <row r="186" customHeight="1" spans="1:5">
      <c r="A186" s="196" t="s">
        <v>144</v>
      </c>
      <c r="B186" s="185">
        <v>0</v>
      </c>
      <c r="C186" s="185">
        <v>0</v>
      </c>
      <c r="D186" s="186" t="e">
        <f t="shared" si="2"/>
        <v>#DIV/0!</v>
      </c>
      <c r="E186" s="187"/>
    </row>
    <row r="187" customHeight="1" spans="1:5">
      <c r="A187" s="196" t="s">
        <v>248</v>
      </c>
      <c r="B187" s="185">
        <v>0</v>
      </c>
      <c r="C187" s="185">
        <v>0</v>
      </c>
      <c r="D187" s="186" t="e">
        <f t="shared" si="2"/>
        <v>#DIV/0!</v>
      </c>
      <c r="E187" s="187"/>
    </row>
    <row r="188" customHeight="1" spans="1:5">
      <c r="A188" s="196" t="s">
        <v>151</v>
      </c>
      <c r="B188" s="185">
        <v>309</v>
      </c>
      <c r="C188" s="185">
        <v>309</v>
      </c>
      <c r="D188" s="186">
        <f t="shared" si="2"/>
        <v>1</v>
      </c>
      <c r="E188" s="187"/>
    </row>
    <row r="189" s="179" customFormat="1" customHeight="1" spans="1:44">
      <c r="A189" s="196" t="s">
        <v>249</v>
      </c>
      <c r="B189" s="185">
        <v>105</v>
      </c>
      <c r="C189" s="185">
        <v>105</v>
      </c>
      <c r="D189" s="186">
        <f t="shared" si="2"/>
        <v>1</v>
      </c>
      <c r="E189" s="187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</row>
    <row r="190" customHeight="1" spans="1:5">
      <c r="A190" s="192" t="s">
        <v>250</v>
      </c>
      <c r="B190" s="193">
        <f>SUM(B191:B196)</f>
        <v>0</v>
      </c>
      <c r="C190" s="193">
        <f>SUM(C191:C196)</f>
        <v>0</v>
      </c>
      <c r="D190" s="194" t="e">
        <f t="shared" si="2"/>
        <v>#DIV/0!</v>
      </c>
      <c r="E190" s="195"/>
    </row>
    <row r="191" customHeight="1" spans="1:5">
      <c r="A191" s="196" t="s">
        <v>142</v>
      </c>
      <c r="B191" s="185">
        <v>0</v>
      </c>
      <c r="C191" s="185">
        <v>0</v>
      </c>
      <c r="D191" s="186" t="e">
        <f t="shared" si="2"/>
        <v>#DIV/0!</v>
      </c>
      <c r="E191" s="187"/>
    </row>
    <row r="192" customHeight="1" spans="1:5">
      <c r="A192" s="196" t="s">
        <v>143</v>
      </c>
      <c r="B192" s="185">
        <v>0</v>
      </c>
      <c r="C192" s="185">
        <v>0</v>
      </c>
      <c r="D192" s="186" t="e">
        <f t="shared" si="2"/>
        <v>#DIV/0!</v>
      </c>
      <c r="E192" s="187"/>
    </row>
    <row r="193" customHeight="1" spans="1:5">
      <c r="A193" s="196" t="s">
        <v>144</v>
      </c>
      <c r="B193" s="185">
        <v>0</v>
      </c>
      <c r="C193" s="185">
        <v>0</v>
      </c>
      <c r="D193" s="186" t="e">
        <f t="shared" si="2"/>
        <v>#DIV/0!</v>
      </c>
      <c r="E193" s="187"/>
    </row>
    <row r="194" customHeight="1" spans="1:5">
      <c r="A194" s="196" t="s">
        <v>251</v>
      </c>
      <c r="B194" s="185">
        <v>0</v>
      </c>
      <c r="C194" s="185">
        <v>0</v>
      </c>
      <c r="D194" s="186" t="e">
        <f t="shared" si="2"/>
        <v>#DIV/0!</v>
      </c>
      <c r="E194" s="187"/>
    </row>
    <row r="195" customFormat="1" customHeight="1" spans="1:44">
      <c r="A195" s="196" t="s">
        <v>151</v>
      </c>
      <c r="B195" s="185">
        <v>0</v>
      </c>
      <c r="C195" s="185">
        <v>0</v>
      </c>
      <c r="D195" s="186" t="e">
        <f t="shared" si="2"/>
        <v>#DIV/0!</v>
      </c>
      <c r="E195" s="187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</row>
    <row r="196" s="179" customFormat="1" customHeight="1" spans="1:44">
      <c r="A196" s="196" t="s">
        <v>252</v>
      </c>
      <c r="B196" s="185">
        <v>0</v>
      </c>
      <c r="C196" s="185">
        <v>0</v>
      </c>
      <c r="D196" s="186" t="e">
        <f t="shared" si="2"/>
        <v>#DIV/0!</v>
      </c>
      <c r="E196" s="18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</row>
    <row r="197" customHeight="1" spans="1:5">
      <c r="A197" s="192" t="s">
        <v>253</v>
      </c>
      <c r="B197" s="193">
        <f>SUM(B198:B203)</f>
        <v>0</v>
      </c>
      <c r="C197" s="193">
        <f>SUM(C198:C203)</f>
        <v>0</v>
      </c>
      <c r="D197" s="194" t="e">
        <f t="shared" ref="D197:D260" si="3">C197/B197</f>
        <v>#DIV/0!</v>
      </c>
      <c r="E197" s="195"/>
    </row>
    <row r="198" customHeight="1" spans="1:5">
      <c r="A198" s="196" t="s">
        <v>142</v>
      </c>
      <c r="B198" s="185">
        <v>0</v>
      </c>
      <c r="C198" s="185">
        <v>0</v>
      </c>
      <c r="D198" s="186" t="e">
        <f t="shared" si="3"/>
        <v>#DIV/0!</v>
      </c>
      <c r="E198" s="187"/>
    </row>
    <row r="199" customHeight="1" spans="1:5">
      <c r="A199" s="196" t="s">
        <v>143</v>
      </c>
      <c r="B199" s="185">
        <v>0</v>
      </c>
      <c r="C199" s="185">
        <v>0</v>
      </c>
      <c r="D199" s="186" t="e">
        <f t="shared" si="3"/>
        <v>#DIV/0!</v>
      </c>
      <c r="E199" s="187"/>
    </row>
    <row r="200" customHeight="1" spans="1:5">
      <c r="A200" s="196" t="s">
        <v>144</v>
      </c>
      <c r="B200" s="185">
        <v>0</v>
      </c>
      <c r="C200" s="185">
        <v>0</v>
      </c>
      <c r="D200" s="186" t="e">
        <f t="shared" si="3"/>
        <v>#DIV/0!</v>
      </c>
      <c r="E200" s="187"/>
    </row>
    <row r="201" customHeight="1" spans="1:5">
      <c r="A201" s="196" t="s">
        <v>254</v>
      </c>
      <c r="B201" s="185">
        <v>0</v>
      </c>
      <c r="C201" s="185">
        <v>0</v>
      </c>
      <c r="D201" s="186" t="e">
        <f t="shared" si="3"/>
        <v>#DIV/0!</v>
      </c>
      <c r="E201" s="187"/>
    </row>
    <row r="202" customHeight="1" spans="1:5">
      <c r="A202" s="196" t="s">
        <v>151</v>
      </c>
      <c r="B202" s="185">
        <v>0</v>
      </c>
      <c r="C202" s="185">
        <v>0</v>
      </c>
      <c r="D202" s="186" t="e">
        <f t="shared" si="3"/>
        <v>#DIV/0!</v>
      </c>
      <c r="E202" s="187"/>
    </row>
    <row r="203" s="179" customFormat="1" customHeight="1" spans="1:44">
      <c r="A203" s="196" t="s">
        <v>255</v>
      </c>
      <c r="B203" s="185">
        <v>0</v>
      </c>
      <c r="C203" s="185">
        <v>0</v>
      </c>
      <c r="D203" s="186" t="e">
        <f t="shared" si="3"/>
        <v>#DIV/0!</v>
      </c>
      <c r="E203" s="187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</row>
    <row r="204" customHeight="1" spans="1:5">
      <c r="A204" s="192" t="s">
        <v>256</v>
      </c>
      <c r="B204" s="193">
        <f>SUM(B205:B211)</f>
        <v>0</v>
      </c>
      <c r="C204" s="193">
        <f>SUM(C205:C211)</f>
        <v>0</v>
      </c>
      <c r="D204" s="194" t="e">
        <f t="shared" si="3"/>
        <v>#DIV/0!</v>
      </c>
      <c r="E204" s="195"/>
    </row>
    <row r="205" customHeight="1" spans="1:5">
      <c r="A205" s="196" t="s">
        <v>142</v>
      </c>
      <c r="B205" s="185">
        <v>0</v>
      </c>
      <c r="C205" s="185">
        <v>0</v>
      </c>
      <c r="D205" s="186" t="e">
        <f t="shared" si="3"/>
        <v>#DIV/0!</v>
      </c>
      <c r="E205" s="187"/>
    </row>
    <row r="206" customHeight="1" spans="1:5">
      <c r="A206" s="196" t="s">
        <v>143</v>
      </c>
      <c r="B206" s="185">
        <v>0</v>
      </c>
      <c r="C206" s="185">
        <v>0</v>
      </c>
      <c r="D206" s="186" t="e">
        <f t="shared" si="3"/>
        <v>#DIV/0!</v>
      </c>
      <c r="E206" s="187"/>
    </row>
    <row r="207" customHeight="1" spans="1:5">
      <c r="A207" s="196" t="s">
        <v>144</v>
      </c>
      <c r="B207" s="185">
        <v>0</v>
      </c>
      <c r="C207" s="185">
        <v>0</v>
      </c>
      <c r="D207" s="186" t="e">
        <f t="shared" si="3"/>
        <v>#DIV/0!</v>
      </c>
      <c r="E207" s="187"/>
    </row>
    <row r="208" customHeight="1" spans="1:5">
      <c r="A208" s="196" t="s">
        <v>257</v>
      </c>
      <c r="B208" s="185">
        <v>0</v>
      </c>
      <c r="C208" s="185">
        <v>0</v>
      </c>
      <c r="D208" s="186" t="e">
        <f t="shared" si="3"/>
        <v>#DIV/0!</v>
      </c>
      <c r="E208" s="187"/>
    </row>
    <row r="209" customHeight="1" spans="1:5">
      <c r="A209" s="196" t="s">
        <v>258</v>
      </c>
      <c r="B209" s="185">
        <v>0</v>
      </c>
      <c r="C209" s="185">
        <v>0</v>
      </c>
      <c r="D209" s="186" t="e">
        <f t="shared" si="3"/>
        <v>#DIV/0!</v>
      </c>
      <c r="E209" s="187"/>
    </row>
    <row r="210" s="179" customFormat="1" customHeight="1" spans="1:44">
      <c r="A210" s="196" t="s">
        <v>151</v>
      </c>
      <c r="B210" s="185">
        <v>0</v>
      </c>
      <c r="C210" s="185">
        <v>0</v>
      </c>
      <c r="D210" s="186" t="e">
        <f t="shared" si="3"/>
        <v>#DIV/0!</v>
      </c>
      <c r="E210" s="187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</row>
    <row r="211" customHeight="1" spans="1:5">
      <c r="A211" s="196" t="s">
        <v>259</v>
      </c>
      <c r="B211" s="185">
        <v>0</v>
      </c>
      <c r="C211" s="185">
        <v>0</v>
      </c>
      <c r="D211" s="186" t="e">
        <f t="shared" si="3"/>
        <v>#DIV/0!</v>
      </c>
      <c r="E211" s="187"/>
    </row>
    <row r="212" customHeight="1" spans="1:5">
      <c r="A212" s="192" t="s">
        <v>260</v>
      </c>
      <c r="B212" s="193">
        <f>SUM(B213:B217)</f>
        <v>0</v>
      </c>
      <c r="C212" s="193">
        <f>SUM(C213:C217)</f>
        <v>0</v>
      </c>
      <c r="D212" s="194" t="e">
        <f t="shared" si="3"/>
        <v>#DIV/0!</v>
      </c>
      <c r="E212" s="195"/>
    </row>
    <row r="213" customHeight="1" spans="1:5">
      <c r="A213" s="196" t="s">
        <v>142</v>
      </c>
      <c r="B213" s="185">
        <v>0</v>
      </c>
      <c r="C213" s="185">
        <v>0</v>
      </c>
      <c r="D213" s="186" t="e">
        <f t="shared" si="3"/>
        <v>#DIV/0!</v>
      </c>
      <c r="E213" s="187"/>
    </row>
    <row r="214" customHeight="1" spans="1:5">
      <c r="A214" s="196" t="s">
        <v>143</v>
      </c>
      <c r="B214" s="185">
        <v>0</v>
      </c>
      <c r="C214" s="185">
        <v>0</v>
      </c>
      <c r="D214" s="186" t="e">
        <f t="shared" si="3"/>
        <v>#DIV/0!</v>
      </c>
      <c r="E214" s="187"/>
    </row>
    <row r="215" customHeight="1" spans="1:5">
      <c r="A215" s="196" t="s">
        <v>144</v>
      </c>
      <c r="B215" s="185">
        <v>0</v>
      </c>
      <c r="C215" s="185">
        <v>0</v>
      </c>
      <c r="D215" s="186" t="e">
        <f t="shared" si="3"/>
        <v>#DIV/0!</v>
      </c>
      <c r="E215" s="187"/>
    </row>
    <row r="216" customHeight="1" spans="1:5">
      <c r="A216" s="196" t="s">
        <v>151</v>
      </c>
      <c r="B216" s="185">
        <v>0</v>
      </c>
      <c r="C216" s="185">
        <v>0</v>
      </c>
      <c r="D216" s="186" t="e">
        <f t="shared" si="3"/>
        <v>#DIV/0!</v>
      </c>
      <c r="E216" s="187"/>
    </row>
    <row r="217" s="179" customFormat="1" customHeight="1" spans="1:44">
      <c r="A217" s="196" t="s">
        <v>261</v>
      </c>
      <c r="B217" s="185">
        <v>0</v>
      </c>
      <c r="C217" s="185">
        <v>0</v>
      </c>
      <c r="D217" s="186" t="e">
        <f t="shared" si="3"/>
        <v>#DIV/0!</v>
      </c>
      <c r="E217" s="187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</row>
    <row r="218" customHeight="1" spans="1:5">
      <c r="A218" s="192" t="s">
        <v>262</v>
      </c>
      <c r="B218" s="193">
        <f>SUM(B219:B223)</f>
        <v>1516</v>
      </c>
      <c r="C218" s="193">
        <f>SUM(C219:C223)</f>
        <v>1516</v>
      </c>
      <c r="D218" s="194">
        <f t="shared" si="3"/>
        <v>1</v>
      </c>
      <c r="E218" s="195"/>
    </row>
    <row r="219" customHeight="1" spans="1:5">
      <c r="A219" s="196" t="s">
        <v>142</v>
      </c>
      <c r="B219" s="185">
        <v>0</v>
      </c>
      <c r="C219" s="185">
        <v>0</v>
      </c>
      <c r="D219" s="186" t="e">
        <f t="shared" si="3"/>
        <v>#DIV/0!</v>
      </c>
      <c r="E219" s="187"/>
    </row>
    <row r="220" customHeight="1" spans="1:5">
      <c r="A220" s="196" t="s">
        <v>143</v>
      </c>
      <c r="B220" s="185">
        <v>56</v>
      </c>
      <c r="C220" s="185">
        <v>56</v>
      </c>
      <c r="D220" s="186">
        <f t="shared" si="3"/>
        <v>1</v>
      </c>
      <c r="E220" s="187"/>
    </row>
    <row r="221" customHeight="1" spans="1:5">
      <c r="A221" s="196" t="s">
        <v>144</v>
      </c>
      <c r="B221" s="185">
        <v>0</v>
      </c>
      <c r="C221" s="185">
        <v>0</v>
      </c>
      <c r="D221" s="186" t="e">
        <f t="shared" si="3"/>
        <v>#DIV/0!</v>
      </c>
      <c r="E221" s="187"/>
    </row>
    <row r="222" customHeight="1" spans="1:5">
      <c r="A222" s="196" t="s">
        <v>151</v>
      </c>
      <c r="B222" s="185">
        <v>0</v>
      </c>
      <c r="C222" s="185">
        <v>0</v>
      </c>
      <c r="D222" s="186" t="e">
        <f t="shared" si="3"/>
        <v>#DIV/0!</v>
      </c>
      <c r="E222" s="187"/>
    </row>
    <row r="223" customHeight="1" spans="1:5">
      <c r="A223" s="196" t="s">
        <v>263</v>
      </c>
      <c r="B223" s="185">
        <v>1460</v>
      </c>
      <c r="C223" s="185">
        <v>1460</v>
      </c>
      <c r="D223" s="186">
        <f t="shared" si="3"/>
        <v>1</v>
      </c>
      <c r="E223" s="187"/>
    </row>
    <row r="224" s="179" customFormat="1" customHeight="1" spans="1:44">
      <c r="A224" s="192" t="s">
        <v>264</v>
      </c>
      <c r="B224" s="193">
        <f>SUM(B225:B230)</f>
        <v>119</v>
      </c>
      <c r="C224" s="193">
        <f>SUM(C225:C230)</f>
        <v>119</v>
      </c>
      <c r="D224" s="194">
        <f t="shared" si="3"/>
        <v>1</v>
      </c>
      <c r="E224" s="19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</row>
    <row r="225" customHeight="1" spans="1:5">
      <c r="A225" s="196" t="s">
        <v>142</v>
      </c>
      <c r="B225" s="185">
        <v>0</v>
      </c>
      <c r="C225" s="185">
        <v>0</v>
      </c>
      <c r="D225" s="186" t="e">
        <f t="shared" si="3"/>
        <v>#DIV/0!</v>
      </c>
      <c r="E225" s="187"/>
    </row>
    <row r="226" customHeight="1" spans="1:5">
      <c r="A226" s="196" t="s">
        <v>143</v>
      </c>
      <c r="B226" s="185">
        <v>0</v>
      </c>
      <c r="C226" s="185">
        <v>0</v>
      </c>
      <c r="D226" s="186" t="e">
        <f t="shared" si="3"/>
        <v>#DIV/0!</v>
      </c>
      <c r="E226" s="187"/>
    </row>
    <row r="227" customHeight="1" spans="1:5">
      <c r="A227" s="196" t="s">
        <v>144</v>
      </c>
      <c r="B227" s="185">
        <v>0</v>
      </c>
      <c r="C227" s="185">
        <v>0</v>
      </c>
      <c r="D227" s="186" t="e">
        <f t="shared" si="3"/>
        <v>#DIV/0!</v>
      </c>
      <c r="E227" s="187"/>
    </row>
    <row r="228" s="179" customFormat="1" customHeight="1" spans="1:44">
      <c r="A228" s="196" t="s">
        <v>265</v>
      </c>
      <c r="B228" s="185">
        <v>0</v>
      </c>
      <c r="C228" s="185">
        <v>0</v>
      </c>
      <c r="D228" s="186" t="e">
        <f t="shared" si="3"/>
        <v>#DIV/0!</v>
      </c>
      <c r="E228" s="187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</row>
    <row r="229" customHeight="1" spans="1:5">
      <c r="A229" s="196" t="s">
        <v>151</v>
      </c>
      <c r="B229" s="185">
        <v>119</v>
      </c>
      <c r="C229" s="185">
        <v>119</v>
      </c>
      <c r="D229" s="186">
        <f t="shared" si="3"/>
        <v>1</v>
      </c>
      <c r="E229" s="187"/>
    </row>
    <row r="230" customHeight="1" spans="1:5">
      <c r="A230" s="196" t="s">
        <v>266</v>
      </c>
      <c r="B230" s="185">
        <v>0</v>
      </c>
      <c r="C230" s="185">
        <v>0</v>
      </c>
      <c r="D230" s="186" t="e">
        <f t="shared" si="3"/>
        <v>#DIV/0!</v>
      </c>
      <c r="E230" s="187"/>
    </row>
    <row r="231" customHeight="1" spans="1:5">
      <c r="A231" s="192" t="s">
        <v>267</v>
      </c>
      <c r="B231" s="193">
        <f>SUM(B232:B245)</f>
        <v>7100</v>
      </c>
      <c r="C231" s="193">
        <f>SUM(C232:C245)</f>
        <v>7100</v>
      </c>
      <c r="D231" s="194">
        <f t="shared" si="3"/>
        <v>1</v>
      </c>
      <c r="E231" s="195"/>
    </row>
    <row r="232" customHeight="1" spans="1:5">
      <c r="A232" s="196" t="s">
        <v>142</v>
      </c>
      <c r="B232" s="185">
        <v>5762</v>
      </c>
      <c r="C232" s="185">
        <v>5762</v>
      </c>
      <c r="D232" s="186">
        <f t="shared" si="3"/>
        <v>1</v>
      </c>
      <c r="E232" s="187"/>
    </row>
    <row r="233" customHeight="1" spans="1:5">
      <c r="A233" s="196" t="s">
        <v>143</v>
      </c>
      <c r="B233" s="185">
        <v>0</v>
      </c>
      <c r="C233" s="185">
        <v>0</v>
      </c>
      <c r="D233" s="186" t="e">
        <f t="shared" si="3"/>
        <v>#DIV/0!</v>
      </c>
      <c r="E233" s="187"/>
    </row>
    <row r="234" s="179" customFormat="1" customHeight="1" spans="1:44">
      <c r="A234" s="196" t="s">
        <v>144</v>
      </c>
      <c r="B234" s="185">
        <v>0</v>
      </c>
      <c r="C234" s="185">
        <v>0</v>
      </c>
      <c r="D234" s="186" t="e">
        <f t="shared" si="3"/>
        <v>#DIV/0!</v>
      </c>
      <c r="E234" s="187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</row>
    <row r="235" customHeight="1" spans="1:5">
      <c r="A235" s="196" t="s">
        <v>268</v>
      </c>
      <c r="B235" s="185">
        <v>0</v>
      </c>
      <c r="C235" s="185">
        <v>0</v>
      </c>
      <c r="D235" s="186" t="e">
        <f t="shared" si="3"/>
        <v>#DIV/0!</v>
      </c>
      <c r="E235" s="187"/>
    </row>
    <row r="236" customHeight="1" spans="1:5">
      <c r="A236" s="196" t="s">
        <v>269</v>
      </c>
      <c r="B236" s="185">
        <v>0</v>
      </c>
      <c r="C236" s="185">
        <v>0</v>
      </c>
      <c r="D236" s="186" t="e">
        <f t="shared" si="3"/>
        <v>#DIV/0!</v>
      </c>
      <c r="E236" s="187"/>
    </row>
    <row r="237" customHeight="1" spans="1:5">
      <c r="A237" s="196" t="s">
        <v>183</v>
      </c>
      <c r="B237" s="185">
        <v>0</v>
      </c>
      <c r="C237" s="185">
        <v>0</v>
      </c>
      <c r="D237" s="186" t="e">
        <f t="shared" si="3"/>
        <v>#DIV/0!</v>
      </c>
      <c r="E237" s="187"/>
    </row>
    <row r="238" customHeight="1" spans="1:5">
      <c r="A238" s="196" t="s">
        <v>270</v>
      </c>
      <c r="B238" s="185">
        <v>0</v>
      </c>
      <c r="C238" s="185">
        <v>0</v>
      </c>
      <c r="D238" s="186" t="e">
        <f t="shared" si="3"/>
        <v>#DIV/0!</v>
      </c>
      <c r="E238" s="187"/>
    </row>
    <row r="239" customHeight="1" spans="1:5">
      <c r="A239" s="196" t="s">
        <v>271</v>
      </c>
      <c r="B239" s="185">
        <v>0</v>
      </c>
      <c r="C239" s="185">
        <v>0</v>
      </c>
      <c r="D239" s="186" t="e">
        <f t="shared" si="3"/>
        <v>#DIV/0!</v>
      </c>
      <c r="E239" s="187"/>
    </row>
    <row r="240" s="179" customFormat="1" customHeight="1" spans="1:44">
      <c r="A240" s="196" t="s">
        <v>272</v>
      </c>
      <c r="B240" s="185">
        <v>0</v>
      </c>
      <c r="C240" s="185">
        <v>0</v>
      </c>
      <c r="D240" s="186" t="e">
        <f t="shared" si="3"/>
        <v>#DIV/0!</v>
      </c>
      <c r="E240" s="187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</row>
    <row r="241" customHeight="1" spans="1:5">
      <c r="A241" s="196" t="s">
        <v>273</v>
      </c>
      <c r="B241" s="185">
        <v>0</v>
      </c>
      <c r="C241" s="185">
        <v>0</v>
      </c>
      <c r="D241" s="186" t="e">
        <f t="shared" si="3"/>
        <v>#DIV/0!</v>
      </c>
      <c r="E241" s="187"/>
    </row>
    <row r="242" customHeight="1" spans="1:5">
      <c r="A242" s="196" t="s">
        <v>274</v>
      </c>
      <c r="B242" s="185">
        <v>44</v>
      </c>
      <c r="C242" s="185">
        <v>44</v>
      </c>
      <c r="D242" s="186">
        <f t="shared" si="3"/>
        <v>1</v>
      </c>
      <c r="E242" s="187"/>
    </row>
    <row r="243" customHeight="1" spans="1:5">
      <c r="A243" s="196" t="s">
        <v>275</v>
      </c>
      <c r="B243" s="185">
        <v>278</v>
      </c>
      <c r="C243" s="185">
        <v>278</v>
      </c>
      <c r="D243" s="186">
        <f t="shared" si="3"/>
        <v>1</v>
      </c>
      <c r="E243" s="187"/>
    </row>
    <row r="244" customHeight="1" spans="1:5">
      <c r="A244" s="196" t="s">
        <v>151</v>
      </c>
      <c r="B244" s="185">
        <v>811</v>
      </c>
      <c r="C244" s="185">
        <v>811</v>
      </c>
      <c r="D244" s="186">
        <f t="shared" si="3"/>
        <v>1</v>
      </c>
      <c r="E244" s="187"/>
    </row>
    <row r="245" customHeight="1" spans="1:5">
      <c r="A245" s="196" t="s">
        <v>276</v>
      </c>
      <c r="B245" s="185">
        <v>205</v>
      </c>
      <c r="C245" s="185">
        <v>205</v>
      </c>
      <c r="D245" s="186">
        <f t="shared" si="3"/>
        <v>1</v>
      </c>
      <c r="E245" s="187"/>
    </row>
    <row r="246" s="179" customFormat="1" customHeight="1" spans="1:44">
      <c r="A246" s="192" t="s">
        <v>277</v>
      </c>
      <c r="B246" s="193">
        <f>SUM(B247:B248)</f>
        <v>395</v>
      </c>
      <c r="C246" s="193">
        <f>SUM(C247:C248)</f>
        <v>395</v>
      </c>
      <c r="D246" s="194">
        <f t="shared" si="3"/>
        <v>1</v>
      </c>
      <c r="E246" s="19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</row>
    <row r="247" customHeight="1" spans="1:5">
      <c r="A247" s="196" t="s">
        <v>278</v>
      </c>
      <c r="B247" s="185">
        <v>0</v>
      </c>
      <c r="C247" s="185">
        <v>0</v>
      </c>
      <c r="D247" s="186" t="e">
        <f t="shared" si="3"/>
        <v>#DIV/0!</v>
      </c>
      <c r="E247" s="187"/>
    </row>
    <row r="248" customHeight="1" spans="1:5">
      <c r="A248" s="196" t="s">
        <v>279</v>
      </c>
      <c r="B248" s="185">
        <v>395</v>
      </c>
      <c r="C248" s="185">
        <v>395</v>
      </c>
      <c r="D248" s="186">
        <f t="shared" si="3"/>
        <v>1</v>
      </c>
      <c r="E248" s="187"/>
    </row>
    <row r="249" s="180" customFormat="1" customHeight="1" spans="1:44">
      <c r="A249" s="188" t="s">
        <v>280</v>
      </c>
      <c r="B249" s="189">
        <f>B250+B257+B260+B263+B269+B274+B276+B281+B287</f>
        <v>0</v>
      </c>
      <c r="C249" s="189">
        <f>C250+C257+C260+C263+C269+C274+C276+C281+C287</f>
        <v>0</v>
      </c>
      <c r="D249" s="190"/>
      <c r="E249" s="191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</row>
    <row r="250" s="179" customFormat="1" customHeight="1" spans="1:44">
      <c r="A250" s="192" t="s">
        <v>281</v>
      </c>
      <c r="B250" s="193">
        <f>SUM(B251:B256)</f>
        <v>0</v>
      </c>
      <c r="C250" s="193">
        <f>SUM(C251:C256)</f>
        <v>0</v>
      </c>
      <c r="D250" s="194" t="e">
        <f t="shared" si="3"/>
        <v>#DIV/0!</v>
      </c>
      <c r="E250" s="19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</row>
    <row r="251" s="179" customFormat="1" customHeight="1" spans="1:44">
      <c r="A251" s="196" t="s">
        <v>142</v>
      </c>
      <c r="B251" s="185">
        <v>0</v>
      </c>
      <c r="C251" s="185">
        <v>0</v>
      </c>
      <c r="D251" s="186" t="e">
        <f t="shared" si="3"/>
        <v>#DIV/0!</v>
      </c>
      <c r="E251" s="187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</row>
    <row r="252" s="180" customFormat="1" customHeight="1" spans="1:44">
      <c r="A252" s="196" t="s">
        <v>143</v>
      </c>
      <c r="B252" s="185">
        <v>0</v>
      </c>
      <c r="C252" s="185">
        <v>0</v>
      </c>
      <c r="D252" s="186" t="e">
        <f t="shared" si="3"/>
        <v>#DIV/0!</v>
      </c>
      <c r="E252" s="187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</row>
    <row r="253" s="179" customFormat="1" customHeight="1" spans="1:44">
      <c r="A253" s="196" t="s">
        <v>144</v>
      </c>
      <c r="B253" s="185">
        <v>0</v>
      </c>
      <c r="C253" s="185">
        <v>0</v>
      </c>
      <c r="D253" s="186" t="e">
        <f t="shared" si="3"/>
        <v>#DIV/0!</v>
      </c>
      <c r="E253" s="187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</row>
    <row r="254" customHeight="1" spans="1:5">
      <c r="A254" s="196" t="s">
        <v>248</v>
      </c>
      <c r="B254" s="185">
        <v>0</v>
      </c>
      <c r="C254" s="185">
        <v>0</v>
      </c>
      <c r="D254" s="186" t="e">
        <f t="shared" si="3"/>
        <v>#DIV/0!</v>
      </c>
      <c r="E254" s="187"/>
    </row>
    <row r="255" customHeight="1" spans="1:5">
      <c r="A255" s="196" t="s">
        <v>151</v>
      </c>
      <c r="B255" s="185">
        <v>0</v>
      </c>
      <c r="C255" s="185">
        <v>0</v>
      </c>
      <c r="D255" s="186" t="e">
        <f t="shared" si="3"/>
        <v>#DIV/0!</v>
      </c>
      <c r="E255" s="187"/>
    </row>
    <row r="256" customHeight="1" spans="1:5">
      <c r="A256" s="196" t="s">
        <v>282</v>
      </c>
      <c r="B256" s="185">
        <v>0</v>
      </c>
      <c r="C256" s="185">
        <v>0</v>
      </c>
      <c r="D256" s="186" t="e">
        <f t="shared" si="3"/>
        <v>#DIV/0!</v>
      </c>
      <c r="E256" s="187"/>
    </row>
    <row r="257" customHeight="1" spans="1:5">
      <c r="A257" s="192" t="s">
        <v>283</v>
      </c>
      <c r="B257" s="193">
        <f>SUM(B258:B259)</f>
        <v>0</v>
      </c>
      <c r="C257" s="193">
        <f>SUM(C258:C259)</f>
        <v>0</v>
      </c>
      <c r="D257" s="194" t="e">
        <f t="shared" si="3"/>
        <v>#DIV/0!</v>
      </c>
      <c r="E257" s="195"/>
    </row>
    <row r="258" customHeight="1" spans="1:5">
      <c r="A258" s="196" t="s">
        <v>284</v>
      </c>
      <c r="B258" s="185">
        <v>0</v>
      </c>
      <c r="C258" s="185">
        <v>0</v>
      </c>
      <c r="D258" s="186" t="e">
        <f t="shared" si="3"/>
        <v>#DIV/0!</v>
      </c>
      <c r="E258" s="187"/>
    </row>
    <row r="259" customHeight="1" spans="1:5">
      <c r="A259" s="196" t="s">
        <v>285</v>
      </c>
      <c r="B259" s="185">
        <v>0</v>
      </c>
      <c r="C259" s="185">
        <v>0</v>
      </c>
      <c r="D259" s="186" t="e">
        <f t="shared" si="3"/>
        <v>#DIV/0!</v>
      </c>
      <c r="E259" s="187"/>
    </row>
    <row r="260" customHeight="1" spans="1:5">
      <c r="A260" s="192" t="s">
        <v>286</v>
      </c>
      <c r="B260" s="193">
        <f>SUM(B261:B262)</f>
        <v>0</v>
      </c>
      <c r="C260" s="193">
        <f>SUM(C261:C262)</f>
        <v>0</v>
      </c>
      <c r="D260" s="194" t="e">
        <f t="shared" si="3"/>
        <v>#DIV/0!</v>
      </c>
      <c r="E260" s="195"/>
    </row>
    <row r="261" customHeight="1" spans="1:5">
      <c r="A261" s="196" t="s">
        <v>287</v>
      </c>
      <c r="B261" s="185">
        <v>0</v>
      </c>
      <c r="C261" s="185">
        <v>0</v>
      </c>
      <c r="D261" s="186" t="e">
        <f t="shared" ref="D261:D324" si="4">C261/B261</f>
        <v>#DIV/0!</v>
      </c>
      <c r="E261" s="187"/>
    </row>
    <row r="262" customHeight="1" spans="1:5">
      <c r="A262" s="196" t="s">
        <v>288</v>
      </c>
      <c r="B262" s="185">
        <v>0</v>
      </c>
      <c r="C262" s="185">
        <v>0</v>
      </c>
      <c r="D262" s="186" t="e">
        <f t="shared" si="4"/>
        <v>#DIV/0!</v>
      </c>
      <c r="E262" s="187"/>
    </row>
    <row r="263" s="179" customFormat="1" customHeight="1" spans="1:44">
      <c r="A263" s="192" t="s">
        <v>289</v>
      </c>
      <c r="B263" s="193">
        <f>SUM(B264:B268)</f>
        <v>0</v>
      </c>
      <c r="C263" s="193">
        <f>SUM(C264:C268)</f>
        <v>0</v>
      </c>
      <c r="D263" s="194" t="e">
        <f t="shared" si="4"/>
        <v>#DIV/0!</v>
      </c>
      <c r="E263" s="19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</row>
    <row r="264" s="180" customFormat="1" customHeight="1" spans="1:44">
      <c r="A264" s="196" t="s">
        <v>290</v>
      </c>
      <c r="B264" s="185">
        <v>0</v>
      </c>
      <c r="C264" s="185">
        <v>0</v>
      </c>
      <c r="D264" s="186" t="e">
        <f t="shared" si="4"/>
        <v>#DIV/0!</v>
      </c>
      <c r="E264" s="187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</row>
    <row r="265" s="179" customFormat="1" customHeight="1" spans="1:44">
      <c r="A265" s="196" t="s">
        <v>291</v>
      </c>
      <c r="B265" s="185">
        <v>0</v>
      </c>
      <c r="C265" s="185">
        <v>0</v>
      </c>
      <c r="D265" s="186" t="e">
        <f t="shared" si="4"/>
        <v>#DIV/0!</v>
      </c>
      <c r="E265" s="187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</row>
    <row r="266" customHeight="1" spans="1:5">
      <c r="A266" s="196" t="s">
        <v>292</v>
      </c>
      <c r="B266" s="185">
        <v>0</v>
      </c>
      <c r="C266" s="185">
        <v>0</v>
      </c>
      <c r="D266" s="186" t="e">
        <f t="shared" si="4"/>
        <v>#DIV/0!</v>
      </c>
      <c r="E266" s="187"/>
    </row>
    <row r="267" customHeight="1" spans="1:5">
      <c r="A267" s="196" t="s">
        <v>293</v>
      </c>
      <c r="B267" s="185">
        <v>0</v>
      </c>
      <c r="C267" s="185">
        <v>0</v>
      </c>
      <c r="D267" s="186" t="e">
        <f t="shared" si="4"/>
        <v>#DIV/0!</v>
      </c>
      <c r="E267" s="187"/>
    </row>
    <row r="268" customHeight="1" spans="1:5">
      <c r="A268" s="196" t="s">
        <v>294</v>
      </c>
      <c r="B268" s="185">
        <v>0</v>
      </c>
      <c r="C268" s="185">
        <v>0</v>
      </c>
      <c r="D268" s="186" t="e">
        <f t="shared" si="4"/>
        <v>#DIV/0!</v>
      </c>
      <c r="E268" s="187"/>
    </row>
    <row r="269" customHeight="1" spans="1:5">
      <c r="A269" s="192" t="s">
        <v>295</v>
      </c>
      <c r="B269" s="193">
        <f>SUM(B270:B273)</f>
        <v>0</v>
      </c>
      <c r="C269" s="193">
        <f>SUM(C270:C273)</f>
        <v>0</v>
      </c>
      <c r="D269" s="194" t="e">
        <f t="shared" si="4"/>
        <v>#DIV/0!</v>
      </c>
      <c r="E269" s="195"/>
    </row>
    <row r="270" customHeight="1" spans="1:5">
      <c r="A270" s="196" t="s">
        <v>296</v>
      </c>
      <c r="B270" s="185">
        <v>0</v>
      </c>
      <c r="C270" s="185">
        <v>0</v>
      </c>
      <c r="D270" s="186" t="e">
        <f t="shared" si="4"/>
        <v>#DIV/0!</v>
      </c>
      <c r="E270" s="187"/>
    </row>
    <row r="271" customHeight="1" spans="1:5">
      <c r="A271" s="196" t="s">
        <v>297</v>
      </c>
      <c r="B271" s="185">
        <v>0</v>
      </c>
      <c r="C271" s="185">
        <v>0</v>
      </c>
      <c r="D271" s="186" t="e">
        <f t="shared" si="4"/>
        <v>#DIV/0!</v>
      </c>
      <c r="E271" s="187"/>
    </row>
    <row r="272" customHeight="1" spans="1:5">
      <c r="A272" s="196" t="s">
        <v>298</v>
      </c>
      <c r="B272" s="185">
        <v>0</v>
      </c>
      <c r="C272" s="185">
        <v>0</v>
      </c>
      <c r="D272" s="186" t="e">
        <f t="shared" si="4"/>
        <v>#DIV/0!</v>
      </c>
      <c r="E272" s="187"/>
    </row>
    <row r="273" customHeight="1" spans="1:5">
      <c r="A273" s="196" t="s">
        <v>299</v>
      </c>
      <c r="B273" s="185">
        <v>0</v>
      </c>
      <c r="C273" s="185">
        <v>0</v>
      </c>
      <c r="D273" s="186" t="e">
        <f t="shared" si="4"/>
        <v>#DIV/0!</v>
      </c>
      <c r="E273" s="187"/>
    </row>
    <row r="274" customHeight="1" spans="1:5">
      <c r="A274" s="192" t="s">
        <v>300</v>
      </c>
      <c r="B274" s="193">
        <f>B275</f>
        <v>0</v>
      </c>
      <c r="C274" s="193">
        <f>C275</f>
        <v>0</v>
      </c>
      <c r="D274" s="194" t="e">
        <f t="shared" si="4"/>
        <v>#DIV/0!</v>
      </c>
      <c r="E274" s="195"/>
    </row>
    <row r="275" customHeight="1" spans="1:5">
      <c r="A275" s="196" t="s">
        <v>301</v>
      </c>
      <c r="B275" s="185">
        <v>0</v>
      </c>
      <c r="C275" s="185">
        <v>0</v>
      </c>
      <c r="D275" s="186" t="e">
        <f t="shared" si="4"/>
        <v>#DIV/0!</v>
      </c>
      <c r="E275" s="187"/>
    </row>
    <row r="276" s="179" customFormat="1" customHeight="1" spans="1:44">
      <c r="A276" s="192" t="s">
        <v>302</v>
      </c>
      <c r="B276" s="193">
        <f>SUM(B277:B280)</f>
        <v>0</v>
      </c>
      <c r="C276" s="193">
        <f>SUM(C277:C280)</f>
        <v>0</v>
      </c>
      <c r="D276" s="194" t="e">
        <f t="shared" si="4"/>
        <v>#DIV/0!</v>
      </c>
      <c r="E276" s="19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</row>
    <row r="277" customHeight="1" spans="1:5">
      <c r="A277" s="196" t="s">
        <v>303</v>
      </c>
      <c r="B277" s="185">
        <v>0</v>
      </c>
      <c r="C277" s="185">
        <v>0</v>
      </c>
      <c r="D277" s="186" t="e">
        <f t="shared" si="4"/>
        <v>#DIV/0!</v>
      </c>
      <c r="E277" s="187"/>
    </row>
    <row r="278" customHeight="1" spans="1:5">
      <c r="A278" s="196" t="s">
        <v>304</v>
      </c>
      <c r="B278" s="185">
        <v>0</v>
      </c>
      <c r="C278" s="185">
        <v>0</v>
      </c>
      <c r="D278" s="186" t="e">
        <f t="shared" si="4"/>
        <v>#DIV/0!</v>
      </c>
      <c r="E278" s="187"/>
    </row>
    <row r="279" customHeight="1" spans="1:5">
      <c r="A279" s="196" t="s">
        <v>305</v>
      </c>
      <c r="B279" s="185">
        <v>0</v>
      </c>
      <c r="C279" s="185">
        <v>0</v>
      </c>
      <c r="D279" s="186" t="e">
        <f t="shared" si="4"/>
        <v>#DIV/0!</v>
      </c>
      <c r="E279" s="187"/>
    </row>
    <row r="280" customHeight="1" spans="1:5">
      <c r="A280" s="196" t="s">
        <v>306</v>
      </c>
      <c r="B280" s="185">
        <v>0</v>
      </c>
      <c r="C280" s="185">
        <v>0</v>
      </c>
      <c r="D280" s="186" t="e">
        <f t="shared" si="4"/>
        <v>#DIV/0!</v>
      </c>
      <c r="E280" s="187"/>
    </row>
    <row r="281" customHeight="1" spans="1:5">
      <c r="A281" s="192" t="s">
        <v>307</v>
      </c>
      <c r="B281" s="193">
        <f>SUM(B282:B286)</f>
        <v>0</v>
      </c>
      <c r="C281" s="193">
        <f>SUM(C282:C286)</f>
        <v>0</v>
      </c>
      <c r="D281" s="194" t="e">
        <f t="shared" si="4"/>
        <v>#DIV/0!</v>
      </c>
      <c r="E281" s="195"/>
    </row>
    <row r="282" customHeight="1" spans="1:5">
      <c r="A282" s="196" t="s">
        <v>142</v>
      </c>
      <c r="B282" s="185">
        <v>0</v>
      </c>
      <c r="C282" s="185">
        <v>0</v>
      </c>
      <c r="D282" s="186" t="e">
        <f t="shared" si="4"/>
        <v>#DIV/0!</v>
      </c>
      <c r="E282" s="187"/>
    </row>
    <row r="283" customHeight="1" spans="1:5">
      <c r="A283" s="196" t="s">
        <v>143</v>
      </c>
      <c r="B283" s="185">
        <v>0</v>
      </c>
      <c r="C283" s="185">
        <v>0</v>
      </c>
      <c r="D283" s="186" t="e">
        <f t="shared" si="4"/>
        <v>#DIV/0!</v>
      </c>
      <c r="E283" s="187"/>
    </row>
    <row r="284" customHeight="1" spans="1:5">
      <c r="A284" s="196" t="s">
        <v>144</v>
      </c>
      <c r="B284" s="185">
        <v>0</v>
      </c>
      <c r="C284" s="185">
        <v>0</v>
      </c>
      <c r="D284" s="186" t="e">
        <f t="shared" si="4"/>
        <v>#DIV/0!</v>
      </c>
      <c r="E284" s="187"/>
    </row>
    <row r="285" customHeight="1" spans="1:5">
      <c r="A285" s="196" t="s">
        <v>151</v>
      </c>
      <c r="B285" s="185">
        <v>0</v>
      </c>
      <c r="C285" s="185">
        <v>0</v>
      </c>
      <c r="D285" s="186" t="e">
        <f t="shared" si="4"/>
        <v>#DIV/0!</v>
      </c>
      <c r="E285" s="187"/>
    </row>
    <row r="286" customHeight="1" spans="1:5">
      <c r="A286" s="196" t="s">
        <v>308</v>
      </c>
      <c r="B286" s="185">
        <v>0</v>
      </c>
      <c r="C286" s="185">
        <v>0</v>
      </c>
      <c r="D286" s="186" t="e">
        <f t="shared" si="4"/>
        <v>#DIV/0!</v>
      </c>
      <c r="E286" s="187"/>
    </row>
    <row r="287" customHeight="1" spans="1:5">
      <c r="A287" s="192" t="s">
        <v>309</v>
      </c>
      <c r="B287" s="193">
        <f t="shared" ref="B287:B292" si="5">B288</f>
        <v>0</v>
      </c>
      <c r="C287" s="193">
        <f t="shared" ref="C287:C292" si="6">C288</f>
        <v>0</v>
      </c>
      <c r="D287" s="194" t="e">
        <f t="shared" si="4"/>
        <v>#DIV/0!</v>
      </c>
      <c r="E287" s="195"/>
    </row>
    <row r="288" customHeight="1" spans="1:5">
      <c r="A288" s="196" t="s">
        <v>310</v>
      </c>
      <c r="B288" s="185">
        <v>0</v>
      </c>
      <c r="C288" s="185">
        <v>0</v>
      </c>
      <c r="D288" s="186" t="e">
        <f t="shared" si="4"/>
        <v>#DIV/0!</v>
      </c>
      <c r="E288" s="187"/>
    </row>
    <row r="289" customHeight="1" spans="1:5">
      <c r="A289" s="188" t="s">
        <v>311</v>
      </c>
      <c r="B289" s="189">
        <f>SUM(B290,B292,B294,B296,B306)</f>
        <v>500</v>
      </c>
      <c r="C289" s="189">
        <f>SUM(C290,C292,C294,C296,C306)</f>
        <v>1300</v>
      </c>
      <c r="D289" s="190">
        <f t="shared" si="4"/>
        <v>2.6</v>
      </c>
      <c r="E289" s="191"/>
    </row>
    <row r="290" customHeight="1" spans="1:5">
      <c r="A290" s="192" t="s">
        <v>312</v>
      </c>
      <c r="B290" s="193">
        <f t="shared" si="5"/>
        <v>0</v>
      </c>
      <c r="C290" s="193">
        <f t="shared" si="6"/>
        <v>0</v>
      </c>
      <c r="D290" s="194" t="e">
        <f t="shared" si="4"/>
        <v>#DIV/0!</v>
      </c>
      <c r="E290" s="195"/>
    </row>
    <row r="291" customHeight="1" spans="1:5">
      <c r="A291" s="196" t="s">
        <v>313</v>
      </c>
      <c r="B291" s="185">
        <v>0</v>
      </c>
      <c r="C291" s="185">
        <v>0</v>
      </c>
      <c r="D291" s="186" t="e">
        <f t="shared" si="4"/>
        <v>#DIV/0!</v>
      </c>
      <c r="E291" s="187"/>
    </row>
    <row r="292" customHeight="1" spans="1:5">
      <c r="A292" s="192" t="s">
        <v>314</v>
      </c>
      <c r="B292" s="193">
        <f t="shared" si="5"/>
        <v>0</v>
      </c>
      <c r="C292" s="193">
        <f t="shared" si="6"/>
        <v>0</v>
      </c>
      <c r="D292" s="194" t="e">
        <f t="shared" si="4"/>
        <v>#DIV/0!</v>
      </c>
      <c r="E292" s="195"/>
    </row>
    <row r="293" customHeight="1" spans="1:5">
      <c r="A293" s="196" t="s">
        <v>315</v>
      </c>
      <c r="B293" s="185">
        <v>0</v>
      </c>
      <c r="C293" s="185">
        <v>0</v>
      </c>
      <c r="D293" s="186" t="e">
        <f t="shared" si="4"/>
        <v>#DIV/0!</v>
      </c>
      <c r="E293" s="187"/>
    </row>
    <row r="294" customHeight="1" spans="1:5">
      <c r="A294" s="192" t="s">
        <v>316</v>
      </c>
      <c r="B294" s="193">
        <f>B295</f>
        <v>0</v>
      </c>
      <c r="C294" s="193">
        <f>C295</f>
        <v>0</v>
      </c>
      <c r="D294" s="194" t="e">
        <f t="shared" si="4"/>
        <v>#DIV/0!</v>
      </c>
      <c r="E294" s="195"/>
    </row>
    <row r="295" customHeight="1" spans="1:5">
      <c r="A295" s="196" t="s">
        <v>317</v>
      </c>
      <c r="B295" s="185">
        <v>0</v>
      </c>
      <c r="C295" s="185">
        <v>0</v>
      </c>
      <c r="D295" s="186" t="e">
        <f t="shared" si="4"/>
        <v>#DIV/0!</v>
      </c>
      <c r="E295" s="187"/>
    </row>
    <row r="296" customHeight="1" spans="1:5">
      <c r="A296" s="192" t="s">
        <v>318</v>
      </c>
      <c r="B296" s="193">
        <f>SUM(B297:B305)</f>
        <v>500</v>
      </c>
      <c r="C296" s="193">
        <f>SUM(C297:C305)</f>
        <v>1300</v>
      </c>
      <c r="D296" s="194">
        <f t="shared" si="4"/>
        <v>2.6</v>
      </c>
      <c r="E296" s="195"/>
    </row>
    <row r="297" customHeight="1" spans="1:5">
      <c r="A297" s="196" t="s">
        <v>319</v>
      </c>
      <c r="B297" s="185">
        <v>0</v>
      </c>
      <c r="C297" s="185">
        <v>0</v>
      </c>
      <c r="D297" s="186" t="e">
        <f t="shared" si="4"/>
        <v>#DIV/0!</v>
      </c>
      <c r="E297" s="187"/>
    </row>
    <row r="298" s="179" customFormat="1" customHeight="1" spans="1:44">
      <c r="A298" s="196" t="s">
        <v>320</v>
      </c>
      <c r="B298" s="185">
        <v>0</v>
      </c>
      <c r="C298" s="185">
        <v>0</v>
      </c>
      <c r="D298" s="186" t="e">
        <f t="shared" si="4"/>
        <v>#DIV/0!</v>
      </c>
      <c r="E298" s="187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</row>
    <row r="299" customHeight="1" spans="1:5">
      <c r="A299" s="196" t="s">
        <v>321</v>
      </c>
      <c r="B299" s="185">
        <v>500</v>
      </c>
      <c r="C299" s="185">
        <v>1300</v>
      </c>
      <c r="D299" s="186">
        <f t="shared" si="4"/>
        <v>2.6</v>
      </c>
      <c r="E299" s="187"/>
    </row>
    <row r="300" customHeight="1" spans="1:5">
      <c r="A300" s="196" t="s">
        <v>322</v>
      </c>
      <c r="B300" s="185">
        <v>0</v>
      </c>
      <c r="C300" s="185">
        <v>0</v>
      </c>
      <c r="D300" s="186" t="e">
        <f t="shared" si="4"/>
        <v>#DIV/0!</v>
      </c>
      <c r="E300" s="187"/>
    </row>
    <row r="301" customHeight="1" spans="1:5">
      <c r="A301" s="196" t="s">
        <v>323</v>
      </c>
      <c r="B301" s="185">
        <v>0</v>
      </c>
      <c r="C301" s="185">
        <v>0</v>
      </c>
      <c r="D301" s="186" t="e">
        <f t="shared" si="4"/>
        <v>#DIV/0!</v>
      </c>
      <c r="E301" s="187"/>
    </row>
    <row r="302" customHeight="1" spans="1:5">
      <c r="A302" s="196" t="s">
        <v>324</v>
      </c>
      <c r="B302" s="185">
        <v>0</v>
      </c>
      <c r="C302" s="185">
        <v>0</v>
      </c>
      <c r="D302" s="186" t="e">
        <f t="shared" si="4"/>
        <v>#DIV/0!</v>
      </c>
      <c r="E302" s="187"/>
    </row>
    <row r="303" customHeight="1" spans="1:5">
      <c r="A303" s="196" t="s">
        <v>325</v>
      </c>
      <c r="B303" s="185">
        <v>0</v>
      </c>
      <c r="C303" s="185">
        <v>0</v>
      </c>
      <c r="D303" s="186" t="e">
        <f t="shared" si="4"/>
        <v>#DIV/0!</v>
      </c>
      <c r="E303" s="187"/>
    </row>
    <row r="304" customHeight="1" spans="1:5">
      <c r="A304" s="196" t="s">
        <v>326</v>
      </c>
      <c r="B304" s="185">
        <v>0</v>
      </c>
      <c r="C304" s="185">
        <v>0</v>
      </c>
      <c r="D304" s="186" t="e">
        <f t="shared" si="4"/>
        <v>#DIV/0!</v>
      </c>
      <c r="E304" s="187"/>
    </row>
    <row r="305" s="179" customFormat="1" customHeight="1" spans="1:44">
      <c r="A305" s="196" t="s">
        <v>327</v>
      </c>
      <c r="B305" s="185">
        <v>0</v>
      </c>
      <c r="C305" s="185">
        <v>0</v>
      </c>
      <c r="D305" s="186" t="e">
        <f t="shared" si="4"/>
        <v>#DIV/0!</v>
      </c>
      <c r="E305" s="187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</row>
    <row r="306" customHeight="1" spans="1:5">
      <c r="A306" s="192" t="s">
        <v>328</v>
      </c>
      <c r="B306" s="193">
        <f>B307</f>
        <v>0</v>
      </c>
      <c r="C306" s="193">
        <f>C307</f>
        <v>0</v>
      </c>
      <c r="D306" s="194" t="e">
        <f t="shared" si="4"/>
        <v>#DIV/0!</v>
      </c>
      <c r="E306" s="195"/>
    </row>
    <row r="307" customHeight="1" spans="1:5">
      <c r="A307" s="196" t="s">
        <v>329</v>
      </c>
      <c r="B307" s="185">
        <v>0</v>
      </c>
      <c r="C307" s="185">
        <v>0</v>
      </c>
      <c r="D307" s="186" t="e">
        <f t="shared" si="4"/>
        <v>#DIV/0!</v>
      </c>
      <c r="E307" s="187"/>
    </row>
    <row r="308" customHeight="1" spans="1:5">
      <c r="A308" s="188" t="s">
        <v>330</v>
      </c>
      <c r="B308" s="189">
        <f>B309+B312+B323+B330+B338+B347+B363+B373+B383+B391+B397</f>
        <v>63336</v>
      </c>
      <c r="C308" s="189">
        <f>C309+C312+C323+C330+C338+C347+C363+C373+C383+C391+C397</f>
        <v>63340</v>
      </c>
      <c r="D308" s="190">
        <f t="shared" si="4"/>
        <v>1.00006315523557</v>
      </c>
      <c r="E308" s="191"/>
    </row>
    <row r="309" customHeight="1" spans="1:5">
      <c r="A309" s="192" t="s">
        <v>331</v>
      </c>
      <c r="B309" s="193">
        <f>SUM(B310:B311)</f>
        <v>0</v>
      </c>
      <c r="C309" s="193">
        <f>SUM(C310:C311)</f>
        <v>0</v>
      </c>
      <c r="D309" s="194" t="e">
        <f t="shared" si="4"/>
        <v>#DIV/0!</v>
      </c>
      <c r="E309" s="195"/>
    </row>
    <row r="310" customHeight="1" spans="1:5">
      <c r="A310" s="196" t="s">
        <v>332</v>
      </c>
      <c r="B310" s="185">
        <v>0</v>
      </c>
      <c r="C310" s="185">
        <v>0</v>
      </c>
      <c r="D310" s="186" t="e">
        <f t="shared" si="4"/>
        <v>#DIV/0!</v>
      </c>
      <c r="E310" s="187"/>
    </row>
    <row r="311" customHeight="1" spans="1:5">
      <c r="A311" s="196" t="s">
        <v>333</v>
      </c>
      <c r="B311" s="185">
        <v>0</v>
      </c>
      <c r="C311" s="185">
        <v>0</v>
      </c>
      <c r="D311" s="186" t="e">
        <f t="shared" si="4"/>
        <v>#DIV/0!</v>
      </c>
      <c r="E311" s="187"/>
    </row>
    <row r="312" customHeight="1" spans="1:5">
      <c r="A312" s="192" t="s">
        <v>334</v>
      </c>
      <c r="B312" s="193">
        <f>SUM(B313:B322)</f>
        <v>61250</v>
      </c>
      <c r="C312" s="193">
        <f>SUM(C313:C322)</f>
        <v>61254</v>
      </c>
      <c r="D312" s="194">
        <f t="shared" si="4"/>
        <v>1.00006530612245</v>
      </c>
      <c r="E312" s="195"/>
    </row>
    <row r="313" customHeight="1" spans="1:5">
      <c r="A313" s="196" t="s">
        <v>142</v>
      </c>
      <c r="B313" s="185">
        <v>54956</v>
      </c>
      <c r="C313" s="185">
        <v>54960</v>
      </c>
      <c r="D313" s="186">
        <f t="shared" si="4"/>
        <v>1.00007278550113</v>
      </c>
      <c r="E313" s="187"/>
    </row>
    <row r="314" customHeight="1" spans="1:5">
      <c r="A314" s="196" t="s">
        <v>143</v>
      </c>
      <c r="B314" s="185">
        <v>0</v>
      </c>
      <c r="C314" s="185">
        <v>0</v>
      </c>
      <c r="D314" s="186" t="e">
        <f t="shared" si="4"/>
        <v>#DIV/0!</v>
      </c>
      <c r="E314" s="187"/>
    </row>
    <row r="315" customHeight="1" spans="1:5">
      <c r="A315" s="196" t="s">
        <v>144</v>
      </c>
      <c r="B315" s="185">
        <v>0</v>
      </c>
      <c r="C315" s="185">
        <v>0</v>
      </c>
      <c r="D315" s="186" t="e">
        <f t="shared" si="4"/>
        <v>#DIV/0!</v>
      </c>
      <c r="E315" s="187"/>
    </row>
    <row r="316" customHeight="1" spans="1:5">
      <c r="A316" s="196" t="s">
        <v>183</v>
      </c>
      <c r="B316" s="185">
        <v>0</v>
      </c>
      <c r="C316" s="185">
        <v>0</v>
      </c>
      <c r="D316" s="186" t="e">
        <f t="shared" si="4"/>
        <v>#DIV/0!</v>
      </c>
      <c r="E316" s="187"/>
    </row>
    <row r="317" customHeight="1" spans="1:5">
      <c r="A317" s="196" t="s">
        <v>335</v>
      </c>
      <c r="B317" s="185">
        <v>486</v>
      </c>
      <c r="C317" s="185">
        <v>486</v>
      </c>
      <c r="D317" s="186">
        <f t="shared" si="4"/>
        <v>1</v>
      </c>
      <c r="E317" s="187"/>
    </row>
    <row r="318" customHeight="1" spans="1:5">
      <c r="A318" s="196" t="s">
        <v>336</v>
      </c>
      <c r="B318" s="185">
        <v>0</v>
      </c>
      <c r="C318" s="185">
        <v>0</v>
      </c>
      <c r="D318" s="186" t="e">
        <f t="shared" si="4"/>
        <v>#DIV/0!</v>
      </c>
      <c r="E318" s="187"/>
    </row>
    <row r="319" s="179" customFormat="1" customHeight="1" spans="1:44">
      <c r="A319" s="196" t="s">
        <v>337</v>
      </c>
      <c r="B319" s="185">
        <v>0</v>
      </c>
      <c r="C319" s="185">
        <v>0</v>
      </c>
      <c r="D319" s="186" t="e">
        <f t="shared" si="4"/>
        <v>#DIV/0!</v>
      </c>
      <c r="E319" s="187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</row>
    <row r="320" customHeight="1" spans="1:5">
      <c r="A320" s="196" t="s">
        <v>338</v>
      </c>
      <c r="B320" s="185">
        <v>0</v>
      </c>
      <c r="C320" s="185">
        <v>0</v>
      </c>
      <c r="D320" s="186" t="e">
        <f t="shared" si="4"/>
        <v>#DIV/0!</v>
      </c>
      <c r="E320" s="187"/>
    </row>
    <row r="321" customHeight="1" spans="1:5">
      <c r="A321" s="196" t="s">
        <v>151</v>
      </c>
      <c r="B321" s="185">
        <v>0</v>
      </c>
      <c r="C321" s="185">
        <v>0</v>
      </c>
      <c r="D321" s="186" t="e">
        <f t="shared" si="4"/>
        <v>#DIV/0!</v>
      </c>
      <c r="E321" s="187"/>
    </row>
    <row r="322" customHeight="1" spans="1:5">
      <c r="A322" s="196" t="s">
        <v>339</v>
      </c>
      <c r="B322" s="185">
        <v>5808</v>
      </c>
      <c r="C322" s="185">
        <v>5808</v>
      </c>
      <c r="D322" s="186">
        <f t="shared" si="4"/>
        <v>1</v>
      </c>
      <c r="E322" s="187"/>
    </row>
    <row r="323" customHeight="1" spans="1:5">
      <c r="A323" s="192" t="s">
        <v>340</v>
      </c>
      <c r="B323" s="193">
        <f>SUM(B324:B329)</f>
        <v>80</v>
      </c>
      <c r="C323" s="193">
        <f>SUM(C324:C329)</f>
        <v>80</v>
      </c>
      <c r="D323" s="194">
        <f t="shared" si="4"/>
        <v>1</v>
      </c>
      <c r="E323" s="195"/>
    </row>
    <row r="324" customHeight="1" spans="1:5">
      <c r="A324" s="196" t="s">
        <v>142</v>
      </c>
      <c r="B324" s="185">
        <v>0</v>
      </c>
      <c r="C324" s="185">
        <v>0</v>
      </c>
      <c r="D324" s="186" t="e">
        <f t="shared" si="4"/>
        <v>#DIV/0!</v>
      </c>
      <c r="E324" s="187"/>
    </row>
    <row r="325" customHeight="1" spans="1:5">
      <c r="A325" s="196" t="s">
        <v>143</v>
      </c>
      <c r="B325" s="185">
        <v>0</v>
      </c>
      <c r="C325" s="185">
        <v>0</v>
      </c>
      <c r="D325" s="186" t="e">
        <f t="shared" ref="D325:D388" si="7">C325/B325</f>
        <v>#DIV/0!</v>
      </c>
      <c r="E325" s="187"/>
    </row>
    <row r="326" customHeight="1" spans="1:5">
      <c r="A326" s="196" t="s">
        <v>144</v>
      </c>
      <c r="B326" s="185">
        <v>0</v>
      </c>
      <c r="C326" s="185">
        <v>0</v>
      </c>
      <c r="D326" s="186" t="e">
        <f t="shared" si="7"/>
        <v>#DIV/0!</v>
      </c>
      <c r="E326" s="187"/>
    </row>
    <row r="327" customHeight="1" spans="1:5">
      <c r="A327" s="196" t="s">
        <v>341</v>
      </c>
      <c r="B327" s="185">
        <v>0</v>
      </c>
      <c r="C327" s="185">
        <v>0</v>
      </c>
      <c r="D327" s="186" t="e">
        <f t="shared" si="7"/>
        <v>#DIV/0!</v>
      </c>
      <c r="E327" s="187"/>
    </row>
    <row r="328" s="179" customFormat="1" customHeight="1" spans="1:44">
      <c r="A328" s="196" t="s">
        <v>151</v>
      </c>
      <c r="B328" s="185">
        <v>0</v>
      </c>
      <c r="C328" s="185">
        <v>0</v>
      </c>
      <c r="D328" s="186" t="e">
        <f t="shared" si="7"/>
        <v>#DIV/0!</v>
      </c>
      <c r="E328" s="187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</row>
    <row r="329" customHeight="1" spans="1:5">
      <c r="A329" s="196" t="s">
        <v>342</v>
      </c>
      <c r="B329" s="185">
        <v>80</v>
      </c>
      <c r="C329" s="185">
        <v>80</v>
      </c>
      <c r="D329" s="186">
        <f t="shared" si="7"/>
        <v>1</v>
      </c>
      <c r="E329" s="187"/>
    </row>
    <row r="330" customHeight="1" spans="1:5">
      <c r="A330" s="192" t="s">
        <v>343</v>
      </c>
      <c r="B330" s="193">
        <f>SUM(B331:B337)</f>
        <v>0</v>
      </c>
      <c r="C330" s="193">
        <f>SUM(C331:C337)</f>
        <v>0</v>
      </c>
      <c r="D330" s="194" t="e">
        <f t="shared" si="7"/>
        <v>#DIV/0!</v>
      </c>
      <c r="E330" s="195"/>
    </row>
    <row r="331" customHeight="1" spans="1:5">
      <c r="A331" s="196" t="s">
        <v>142</v>
      </c>
      <c r="B331" s="185">
        <v>0</v>
      </c>
      <c r="C331" s="185">
        <v>0</v>
      </c>
      <c r="D331" s="186" t="e">
        <f t="shared" si="7"/>
        <v>#DIV/0!</v>
      </c>
      <c r="E331" s="187"/>
    </row>
    <row r="332" customHeight="1" spans="1:5">
      <c r="A332" s="196" t="s">
        <v>143</v>
      </c>
      <c r="B332" s="185">
        <v>0</v>
      </c>
      <c r="C332" s="185">
        <v>0</v>
      </c>
      <c r="D332" s="186" t="e">
        <f t="shared" si="7"/>
        <v>#DIV/0!</v>
      </c>
      <c r="E332" s="187"/>
    </row>
    <row r="333" customHeight="1" spans="1:5">
      <c r="A333" s="196" t="s">
        <v>144</v>
      </c>
      <c r="B333" s="185">
        <v>0</v>
      </c>
      <c r="C333" s="185">
        <v>0</v>
      </c>
      <c r="D333" s="186" t="e">
        <f t="shared" si="7"/>
        <v>#DIV/0!</v>
      </c>
      <c r="E333" s="187"/>
    </row>
    <row r="334" customHeight="1" spans="1:5">
      <c r="A334" s="196" t="s">
        <v>344</v>
      </c>
      <c r="B334" s="185">
        <v>0</v>
      </c>
      <c r="C334" s="185">
        <v>0</v>
      </c>
      <c r="D334" s="186" t="e">
        <f t="shared" si="7"/>
        <v>#DIV/0!</v>
      </c>
      <c r="E334" s="187"/>
    </row>
    <row r="335" customHeight="1" spans="1:5">
      <c r="A335" s="196" t="s">
        <v>345</v>
      </c>
      <c r="B335" s="185">
        <v>0</v>
      </c>
      <c r="C335" s="185">
        <v>0</v>
      </c>
      <c r="D335" s="186" t="e">
        <f t="shared" si="7"/>
        <v>#DIV/0!</v>
      </c>
      <c r="E335" s="187"/>
    </row>
    <row r="336" customHeight="1" spans="1:5">
      <c r="A336" s="196" t="s">
        <v>151</v>
      </c>
      <c r="B336" s="185">
        <v>0</v>
      </c>
      <c r="C336" s="185">
        <v>0</v>
      </c>
      <c r="D336" s="186" t="e">
        <f t="shared" si="7"/>
        <v>#DIV/0!</v>
      </c>
      <c r="E336" s="187"/>
    </row>
    <row r="337" customHeight="1" spans="1:5">
      <c r="A337" s="196" t="s">
        <v>346</v>
      </c>
      <c r="B337" s="185">
        <v>0</v>
      </c>
      <c r="C337" s="185">
        <v>0</v>
      </c>
      <c r="D337" s="186" t="e">
        <f t="shared" si="7"/>
        <v>#DIV/0!</v>
      </c>
      <c r="E337" s="187"/>
    </row>
    <row r="338" customHeight="1" spans="1:5">
      <c r="A338" s="192" t="s">
        <v>347</v>
      </c>
      <c r="B338" s="193">
        <f>SUM(B339:B346)</f>
        <v>0</v>
      </c>
      <c r="C338" s="193">
        <f>SUM(C339:C346)</f>
        <v>0</v>
      </c>
      <c r="D338" s="194" t="e">
        <f t="shared" si="7"/>
        <v>#DIV/0!</v>
      </c>
      <c r="E338" s="195"/>
    </row>
    <row r="339" customHeight="1" spans="1:5">
      <c r="A339" s="196" t="s">
        <v>142</v>
      </c>
      <c r="B339" s="185">
        <v>0</v>
      </c>
      <c r="C339" s="185">
        <v>0</v>
      </c>
      <c r="D339" s="186" t="e">
        <f t="shared" si="7"/>
        <v>#DIV/0!</v>
      </c>
      <c r="E339" s="187"/>
    </row>
    <row r="340" customHeight="1" spans="1:5">
      <c r="A340" s="196" t="s">
        <v>143</v>
      </c>
      <c r="B340" s="185">
        <v>0</v>
      </c>
      <c r="C340" s="185">
        <v>0</v>
      </c>
      <c r="D340" s="186" t="e">
        <f t="shared" si="7"/>
        <v>#DIV/0!</v>
      </c>
      <c r="E340" s="187"/>
    </row>
    <row r="341" customHeight="1" spans="1:5">
      <c r="A341" s="196" t="s">
        <v>144</v>
      </c>
      <c r="B341" s="185">
        <v>0</v>
      </c>
      <c r="C341" s="185">
        <v>0</v>
      </c>
      <c r="D341" s="186" t="e">
        <f t="shared" si="7"/>
        <v>#DIV/0!</v>
      </c>
      <c r="E341" s="187"/>
    </row>
    <row r="342" s="179" customFormat="1" customHeight="1" spans="1:44">
      <c r="A342" s="196" t="s">
        <v>348</v>
      </c>
      <c r="B342" s="185">
        <v>0</v>
      </c>
      <c r="C342" s="185">
        <v>0</v>
      </c>
      <c r="D342" s="186" t="e">
        <f t="shared" si="7"/>
        <v>#DIV/0!</v>
      </c>
      <c r="E342" s="187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</row>
    <row r="343" customHeight="1" spans="1:5">
      <c r="A343" s="196" t="s">
        <v>349</v>
      </c>
      <c r="B343" s="185">
        <v>0</v>
      </c>
      <c r="C343" s="185">
        <v>0</v>
      </c>
      <c r="D343" s="186" t="e">
        <f t="shared" si="7"/>
        <v>#DIV/0!</v>
      </c>
      <c r="E343" s="187"/>
    </row>
    <row r="344" customHeight="1" spans="1:5">
      <c r="A344" s="196" t="s">
        <v>350</v>
      </c>
      <c r="B344" s="185">
        <v>0</v>
      </c>
      <c r="C344" s="185">
        <v>0</v>
      </c>
      <c r="D344" s="186" t="e">
        <f t="shared" si="7"/>
        <v>#DIV/0!</v>
      </c>
      <c r="E344" s="187"/>
    </row>
    <row r="345" customHeight="1" spans="1:5">
      <c r="A345" s="196" t="s">
        <v>151</v>
      </c>
      <c r="B345" s="185">
        <v>0</v>
      </c>
      <c r="C345" s="185">
        <v>0</v>
      </c>
      <c r="D345" s="186" t="e">
        <f t="shared" si="7"/>
        <v>#DIV/0!</v>
      </c>
      <c r="E345" s="187"/>
    </row>
    <row r="346" customHeight="1" spans="1:5">
      <c r="A346" s="196" t="s">
        <v>351</v>
      </c>
      <c r="B346" s="185">
        <v>0</v>
      </c>
      <c r="C346" s="185">
        <v>0</v>
      </c>
      <c r="D346" s="186" t="e">
        <f t="shared" si="7"/>
        <v>#DIV/0!</v>
      </c>
      <c r="E346" s="187"/>
    </row>
    <row r="347" customHeight="1" spans="1:5">
      <c r="A347" s="192" t="s">
        <v>352</v>
      </c>
      <c r="B347" s="193">
        <f>SUM(B348:B362)</f>
        <v>1997</v>
      </c>
      <c r="C347" s="193">
        <f>SUM(C348:C362)</f>
        <v>1997</v>
      </c>
      <c r="D347" s="194">
        <f t="shared" si="7"/>
        <v>1</v>
      </c>
      <c r="E347" s="195"/>
    </row>
    <row r="348" customHeight="1" spans="1:5">
      <c r="A348" s="196" t="s">
        <v>142</v>
      </c>
      <c r="B348" s="185">
        <v>1628</v>
      </c>
      <c r="C348" s="185">
        <v>1628</v>
      </c>
      <c r="D348" s="186">
        <f t="shared" si="7"/>
        <v>1</v>
      </c>
      <c r="E348" s="187"/>
    </row>
    <row r="349" customHeight="1" spans="1:5">
      <c r="A349" s="196" t="s">
        <v>143</v>
      </c>
      <c r="B349" s="185">
        <v>2</v>
      </c>
      <c r="C349" s="185">
        <v>2</v>
      </c>
      <c r="D349" s="186">
        <f t="shared" si="7"/>
        <v>1</v>
      </c>
      <c r="E349" s="187"/>
    </row>
    <row r="350" customHeight="1" spans="1:5">
      <c r="A350" s="196" t="s">
        <v>144</v>
      </c>
      <c r="B350" s="185">
        <v>0</v>
      </c>
      <c r="C350" s="185">
        <v>0</v>
      </c>
      <c r="D350" s="186" t="e">
        <f t="shared" si="7"/>
        <v>#DIV/0!</v>
      </c>
      <c r="E350" s="187"/>
    </row>
    <row r="351" s="179" customFormat="1" customHeight="1" spans="1:44">
      <c r="A351" s="196" t="s">
        <v>353</v>
      </c>
      <c r="B351" s="185">
        <v>41</v>
      </c>
      <c r="C351" s="185">
        <v>41</v>
      </c>
      <c r="D351" s="186">
        <f t="shared" si="7"/>
        <v>1</v>
      </c>
      <c r="E351" s="187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</row>
    <row r="352" customHeight="1" spans="1:5">
      <c r="A352" s="196" t="s">
        <v>354</v>
      </c>
      <c r="B352" s="185">
        <v>20</v>
      </c>
      <c r="C352" s="185">
        <v>20</v>
      </c>
      <c r="D352" s="186">
        <f t="shared" si="7"/>
        <v>1</v>
      </c>
      <c r="E352" s="187"/>
    </row>
    <row r="353" customHeight="1" spans="1:5">
      <c r="A353" s="196" t="s">
        <v>355</v>
      </c>
      <c r="B353" s="185">
        <v>40</v>
      </c>
      <c r="C353" s="185">
        <v>40</v>
      </c>
      <c r="D353" s="186">
        <f t="shared" si="7"/>
        <v>1</v>
      </c>
      <c r="E353" s="187"/>
    </row>
    <row r="354" customHeight="1" spans="1:5">
      <c r="A354" s="196" t="s">
        <v>356</v>
      </c>
      <c r="B354" s="185">
        <v>47</v>
      </c>
      <c r="C354" s="185">
        <v>47</v>
      </c>
      <c r="D354" s="186">
        <f t="shared" si="7"/>
        <v>1</v>
      </c>
      <c r="E354" s="187"/>
    </row>
    <row r="355" customHeight="1" spans="1:5">
      <c r="A355" s="196" t="s">
        <v>357</v>
      </c>
      <c r="B355" s="185">
        <v>0</v>
      </c>
      <c r="C355" s="185">
        <v>0</v>
      </c>
      <c r="D355" s="186" t="e">
        <f t="shared" si="7"/>
        <v>#DIV/0!</v>
      </c>
      <c r="E355" s="187"/>
    </row>
    <row r="356" customHeight="1" spans="1:5">
      <c r="A356" s="196" t="s">
        <v>358</v>
      </c>
      <c r="B356" s="185">
        <v>0</v>
      </c>
      <c r="C356" s="185">
        <v>0</v>
      </c>
      <c r="D356" s="186" t="e">
        <f t="shared" si="7"/>
        <v>#DIV/0!</v>
      </c>
      <c r="E356" s="187"/>
    </row>
    <row r="357" customHeight="1" spans="1:5">
      <c r="A357" s="196" t="s">
        <v>359</v>
      </c>
      <c r="B357" s="185">
        <v>4</v>
      </c>
      <c r="C357" s="185">
        <v>4</v>
      </c>
      <c r="D357" s="186">
        <f t="shared" si="7"/>
        <v>1</v>
      </c>
      <c r="E357" s="187"/>
    </row>
    <row r="358" customHeight="1" spans="1:5">
      <c r="A358" s="196" t="s">
        <v>360</v>
      </c>
      <c r="B358" s="185">
        <v>0</v>
      </c>
      <c r="C358" s="185">
        <v>0</v>
      </c>
      <c r="D358" s="186" t="e">
        <f t="shared" si="7"/>
        <v>#DIV/0!</v>
      </c>
      <c r="E358" s="187"/>
    </row>
    <row r="359" customHeight="1" spans="1:5">
      <c r="A359" s="196" t="s">
        <v>361</v>
      </c>
      <c r="B359" s="185">
        <v>80</v>
      </c>
      <c r="C359" s="185">
        <v>80</v>
      </c>
      <c r="D359" s="186">
        <f t="shared" si="7"/>
        <v>1</v>
      </c>
      <c r="E359" s="187"/>
    </row>
    <row r="360" s="179" customFormat="1" customHeight="1" spans="1:44">
      <c r="A360" s="196" t="s">
        <v>183</v>
      </c>
      <c r="B360" s="185">
        <v>30</v>
      </c>
      <c r="C360" s="185">
        <v>30</v>
      </c>
      <c r="D360" s="186">
        <f t="shared" si="7"/>
        <v>1</v>
      </c>
      <c r="E360" s="187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</row>
    <row r="361" customHeight="1" spans="1:5">
      <c r="A361" s="196" t="s">
        <v>151</v>
      </c>
      <c r="B361" s="185">
        <v>105</v>
      </c>
      <c r="C361" s="185">
        <v>105</v>
      </c>
      <c r="D361" s="186">
        <f t="shared" si="7"/>
        <v>1</v>
      </c>
      <c r="E361" s="187"/>
    </row>
    <row r="362" customHeight="1" spans="1:5">
      <c r="A362" s="196" t="s">
        <v>362</v>
      </c>
      <c r="B362" s="185">
        <v>0</v>
      </c>
      <c r="C362" s="185">
        <v>0</v>
      </c>
      <c r="D362" s="186" t="e">
        <f t="shared" si="7"/>
        <v>#DIV/0!</v>
      </c>
      <c r="E362" s="187"/>
    </row>
    <row r="363" customHeight="1" spans="1:5">
      <c r="A363" s="192" t="s">
        <v>363</v>
      </c>
      <c r="B363" s="193">
        <f>SUM(B364:B372)</f>
        <v>0</v>
      </c>
      <c r="C363" s="193">
        <f>SUM(C364:C372)</f>
        <v>0</v>
      </c>
      <c r="D363" s="194" t="e">
        <f t="shared" si="7"/>
        <v>#DIV/0!</v>
      </c>
      <c r="E363" s="195"/>
    </row>
    <row r="364" customHeight="1" spans="1:5">
      <c r="A364" s="196" t="s">
        <v>142</v>
      </c>
      <c r="B364" s="185">
        <v>0</v>
      </c>
      <c r="C364" s="185">
        <v>0</v>
      </c>
      <c r="D364" s="186" t="e">
        <f t="shared" si="7"/>
        <v>#DIV/0!</v>
      </c>
      <c r="E364" s="187"/>
    </row>
    <row r="365" customHeight="1" spans="1:5">
      <c r="A365" s="196" t="s">
        <v>143</v>
      </c>
      <c r="B365" s="185">
        <v>0</v>
      </c>
      <c r="C365" s="185">
        <v>0</v>
      </c>
      <c r="D365" s="186" t="e">
        <f t="shared" si="7"/>
        <v>#DIV/0!</v>
      </c>
      <c r="E365" s="187"/>
    </row>
    <row r="366" customHeight="1" spans="1:5">
      <c r="A366" s="196" t="s">
        <v>144</v>
      </c>
      <c r="B366" s="185">
        <v>0</v>
      </c>
      <c r="C366" s="185">
        <v>0</v>
      </c>
      <c r="D366" s="186" t="e">
        <f t="shared" si="7"/>
        <v>#DIV/0!</v>
      </c>
      <c r="E366" s="187"/>
    </row>
    <row r="367" customHeight="1" spans="1:5">
      <c r="A367" s="196" t="s">
        <v>364</v>
      </c>
      <c r="B367" s="185">
        <v>0</v>
      </c>
      <c r="C367" s="185">
        <v>0</v>
      </c>
      <c r="D367" s="186" t="e">
        <f t="shared" si="7"/>
        <v>#DIV/0!</v>
      </c>
      <c r="E367" s="187"/>
    </row>
    <row r="368" s="179" customFormat="1" customHeight="1" spans="1:44">
      <c r="A368" s="196" t="s">
        <v>365</v>
      </c>
      <c r="B368" s="185">
        <v>0</v>
      </c>
      <c r="C368" s="185">
        <v>0</v>
      </c>
      <c r="D368" s="186" t="e">
        <f t="shared" si="7"/>
        <v>#DIV/0!</v>
      </c>
      <c r="E368" s="187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</row>
    <row r="369" customHeight="1" spans="1:5">
      <c r="A369" s="196" t="s">
        <v>366</v>
      </c>
      <c r="B369" s="185">
        <v>0</v>
      </c>
      <c r="C369" s="185">
        <v>0</v>
      </c>
      <c r="D369" s="186" t="e">
        <f t="shared" si="7"/>
        <v>#DIV/0!</v>
      </c>
      <c r="E369" s="187"/>
    </row>
    <row r="370" customHeight="1" spans="1:5">
      <c r="A370" s="196" t="s">
        <v>183</v>
      </c>
      <c r="B370" s="185">
        <v>0</v>
      </c>
      <c r="C370" s="185">
        <v>0</v>
      </c>
      <c r="D370" s="186" t="e">
        <f t="shared" si="7"/>
        <v>#DIV/0!</v>
      </c>
      <c r="E370" s="187"/>
    </row>
    <row r="371" customHeight="1" spans="1:5">
      <c r="A371" s="196" t="s">
        <v>151</v>
      </c>
      <c r="B371" s="185">
        <v>0</v>
      </c>
      <c r="C371" s="185">
        <v>0</v>
      </c>
      <c r="D371" s="186" t="e">
        <f t="shared" si="7"/>
        <v>#DIV/0!</v>
      </c>
      <c r="E371" s="187"/>
    </row>
    <row r="372" customHeight="1" spans="1:5">
      <c r="A372" s="196" t="s">
        <v>367</v>
      </c>
      <c r="B372" s="185">
        <v>0</v>
      </c>
      <c r="C372" s="185">
        <v>0</v>
      </c>
      <c r="D372" s="186" t="e">
        <f t="shared" si="7"/>
        <v>#DIV/0!</v>
      </c>
      <c r="E372" s="187"/>
    </row>
    <row r="373" customHeight="1" spans="1:5">
      <c r="A373" s="192" t="s">
        <v>368</v>
      </c>
      <c r="B373" s="193">
        <f>SUM(B374:B382)</f>
        <v>0</v>
      </c>
      <c r="C373" s="193">
        <f>SUM(C374:C382)</f>
        <v>0</v>
      </c>
      <c r="D373" s="194" t="e">
        <f t="shared" si="7"/>
        <v>#DIV/0!</v>
      </c>
      <c r="E373" s="195"/>
    </row>
    <row r="374" customHeight="1" spans="1:5">
      <c r="A374" s="196" t="s">
        <v>142</v>
      </c>
      <c r="B374" s="185">
        <v>0</v>
      </c>
      <c r="C374" s="185">
        <v>0</v>
      </c>
      <c r="D374" s="186" t="e">
        <f t="shared" si="7"/>
        <v>#DIV/0!</v>
      </c>
      <c r="E374" s="187"/>
    </row>
    <row r="375" customHeight="1" spans="1:5">
      <c r="A375" s="196" t="s">
        <v>143</v>
      </c>
      <c r="B375" s="185">
        <v>0</v>
      </c>
      <c r="C375" s="185">
        <v>0</v>
      </c>
      <c r="D375" s="186" t="e">
        <f t="shared" si="7"/>
        <v>#DIV/0!</v>
      </c>
      <c r="E375" s="187"/>
    </row>
    <row r="376" s="179" customFormat="1" customHeight="1" spans="1:44">
      <c r="A376" s="196" t="s">
        <v>144</v>
      </c>
      <c r="B376" s="185">
        <v>0</v>
      </c>
      <c r="C376" s="185">
        <v>0</v>
      </c>
      <c r="D376" s="186" t="e">
        <f t="shared" si="7"/>
        <v>#DIV/0!</v>
      </c>
      <c r="E376" s="187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</row>
    <row r="377" customHeight="1" spans="1:5">
      <c r="A377" s="196" t="s">
        <v>369</v>
      </c>
      <c r="B377" s="185">
        <v>0</v>
      </c>
      <c r="C377" s="185">
        <v>0</v>
      </c>
      <c r="D377" s="186" t="e">
        <f t="shared" si="7"/>
        <v>#DIV/0!</v>
      </c>
      <c r="E377" s="187"/>
    </row>
    <row r="378" customHeight="1" spans="1:5">
      <c r="A378" s="196" t="s">
        <v>370</v>
      </c>
      <c r="B378" s="185">
        <v>0</v>
      </c>
      <c r="C378" s="185">
        <v>0</v>
      </c>
      <c r="D378" s="186" t="e">
        <f t="shared" si="7"/>
        <v>#DIV/0!</v>
      </c>
      <c r="E378" s="187"/>
    </row>
    <row r="379" customHeight="1" spans="1:5">
      <c r="A379" s="196" t="s">
        <v>371</v>
      </c>
      <c r="B379" s="185">
        <v>0</v>
      </c>
      <c r="C379" s="185">
        <v>0</v>
      </c>
      <c r="D379" s="186" t="e">
        <f t="shared" si="7"/>
        <v>#DIV/0!</v>
      </c>
      <c r="E379" s="187"/>
    </row>
    <row r="380" customHeight="1" spans="1:5">
      <c r="A380" s="196" t="s">
        <v>183</v>
      </c>
      <c r="B380" s="185">
        <v>0</v>
      </c>
      <c r="C380" s="185">
        <v>0</v>
      </c>
      <c r="D380" s="186" t="e">
        <f t="shared" si="7"/>
        <v>#DIV/0!</v>
      </c>
      <c r="E380" s="187"/>
    </row>
    <row r="381" customHeight="1" spans="1:5">
      <c r="A381" s="196" t="s">
        <v>151</v>
      </c>
      <c r="B381" s="185">
        <v>0</v>
      </c>
      <c r="C381" s="185">
        <v>0</v>
      </c>
      <c r="D381" s="186" t="e">
        <f t="shared" si="7"/>
        <v>#DIV/0!</v>
      </c>
      <c r="E381" s="187"/>
    </row>
    <row r="382" customHeight="1" spans="1:5">
      <c r="A382" s="196" t="s">
        <v>372</v>
      </c>
      <c r="B382" s="185">
        <v>0</v>
      </c>
      <c r="C382" s="185">
        <v>0</v>
      </c>
      <c r="D382" s="186" t="e">
        <f t="shared" si="7"/>
        <v>#DIV/0!</v>
      </c>
      <c r="E382" s="187"/>
    </row>
    <row r="383" customHeight="1" spans="1:5">
      <c r="A383" s="192" t="s">
        <v>373</v>
      </c>
      <c r="B383" s="193">
        <f>SUM(B384:B390)</f>
        <v>0</v>
      </c>
      <c r="C383" s="193">
        <f>SUM(C384:C390)</f>
        <v>0</v>
      </c>
      <c r="D383" s="194" t="e">
        <f t="shared" si="7"/>
        <v>#DIV/0!</v>
      </c>
      <c r="E383" s="195"/>
    </row>
    <row r="384" customHeight="1" spans="1:5">
      <c r="A384" s="196" t="s">
        <v>142</v>
      </c>
      <c r="B384" s="185">
        <v>0</v>
      </c>
      <c r="C384" s="185">
        <v>0</v>
      </c>
      <c r="D384" s="186" t="e">
        <f t="shared" si="7"/>
        <v>#DIV/0!</v>
      </c>
      <c r="E384" s="187"/>
    </row>
    <row r="385" s="179" customFormat="1" customHeight="1" spans="1:44">
      <c r="A385" s="196" t="s">
        <v>143</v>
      </c>
      <c r="B385" s="185">
        <v>0</v>
      </c>
      <c r="C385" s="185">
        <v>0</v>
      </c>
      <c r="D385" s="186" t="e">
        <f t="shared" si="7"/>
        <v>#DIV/0!</v>
      </c>
      <c r="E385" s="187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</row>
    <row r="386" s="180" customFormat="1" customHeight="1" spans="1:44">
      <c r="A386" s="196" t="s">
        <v>144</v>
      </c>
      <c r="B386" s="185">
        <v>0</v>
      </c>
      <c r="C386" s="185">
        <v>0</v>
      </c>
      <c r="D386" s="186" t="e">
        <f t="shared" si="7"/>
        <v>#DIV/0!</v>
      </c>
      <c r="E386" s="187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</row>
    <row r="387" s="179" customFormat="1" customHeight="1" spans="1:44">
      <c r="A387" s="196" t="s">
        <v>374</v>
      </c>
      <c r="B387" s="185">
        <v>0</v>
      </c>
      <c r="C387" s="185">
        <v>0</v>
      </c>
      <c r="D387" s="186" t="e">
        <f t="shared" si="7"/>
        <v>#DIV/0!</v>
      </c>
      <c r="E387" s="187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</row>
    <row r="388" customHeight="1" spans="1:5">
      <c r="A388" s="196" t="s">
        <v>375</v>
      </c>
      <c r="B388" s="185">
        <v>0</v>
      </c>
      <c r="C388" s="185">
        <v>0</v>
      </c>
      <c r="D388" s="186" t="e">
        <f t="shared" si="7"/>
        <v>#DIV/0!</v>
      </c>
      <c r="E388" s="187"/>
    </row>
    <row r="389" customHeight="1" spans="1:5">
      <c r="A389" s="196" t="s">
        <v>151</v>
      </c>
      <c r="B389" s="185">
        <v>0</v>
      </c>
      <c r="C389" s="185">
        <v>0</v>
      </c>
      <c r="D389" s="186" t="e">
        <f t="shared" ref="D389:D452" si="8">C389/B389</f>
        <v>#DIV/0!</v>
      </c>
      <c r="E389" s="187"/>
    </row>
    <row r="390" customHeight="1" spans="1:5">
      <c r="A390" s="196" t="s">
        <v>376</v>
      </c>
      <c r="B390" s="185">
        <v>0</v>
      </c>
      <c r="C390" s="185">
        <v>0</v>
      </c>
      <c r="D390" s="186" t="e">
        <f t="shared" si="8"/>
        <v>#DIV/0!</v>
      </c>
      <c r="E390" s="187"/>
    </row>
    <row r="391" customHeight="1" spans="1:5">
      <c r="A391" s="192" t="s">
        <v>377</v>
      </c>
      <c r="B391" s="193">
        <f>SUM(B392:B396)</f>
        <v>0</v>
      </c>
      <c r="C391" s="193">
        <f>SUM(C392:C396)</f>
        <v>0</v>
      </c>
      <c r="D391" s="194" t="e">
        <f t="shared" si="8"/>
        <v>#DIV/0!</v>
      </c>
      <c r="E391" s="195"/>
    </row>
    <row r="392" s="179" customFormat="1" customHeight="1" spans="1:44">
      <c r="A392" s="196" t="s">
        <v>142</v>
      </c>
      <c r="B392" s="185">
        <v>0</v>
      </c>
      <c r="C392" s="185">
        <v>0</v>
      </c>
      <c r="D392" s="186" t="e">
        <f t="shared" si="8"/>
        <v>#DIV/0!</v>
      </c>
      <c r="E392" s="187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</row>
    <row r="393" customHeight="1" spans="1:5">
      <c r="A393" s="196" t="s">
        <v>143</v>
      </c>
      <c r="B393" s="185">
        <v>0</v>
      </c>
      <c r="C393" s="185">
        <v>0</v>
      </c>
      <c r="D393" s="186" t="e">
        <f t="shared" si="8"/>
        <v>#DIV/0!</v>
      </c>
      <c r="E393" s="187"/>
    </row>
    <row r="394" customHeight="1" spans="1:5">
      <c r="A394" s="196" t="s">
        <v>183</v>
      </c>
      <c r="B394" s="185">
        <v>0</v>
      </c>
      <c r="C394" s="185">
        <v>0</v>
      </c>
      <c r="D394" s="186" t="e">
        <f t="shared" si="8"/>
        <v>#DIV/0!</v>
      </c>
      <c r="E394" s="187"/>
    </row>
    <row r="395" customHeight="1" spans="1:5">
      <c r="A395" s="196" t="s">
        <v>378</v>
      </c>
      <c r="B395" s="185">
        <v>0</v>
      </c>
      <c r="C395" s="185">
        <v>0</v>
      </c>
      <c r="D395" s="186" t="e">
        <f t="shared" si="8"/>
        <v>#DIV/0!</v>
      </c>
      <c r="E395" s="187"/>
    </row>
    <row r="396" customHeight="1" spans="1:5">
      <c r="A396" s="196" t="s">
        <v>379</v>
      </c>
      <c r="B396" s="185">
        <v>0</v>
      </c>
      <c r="C396" s="185">
        <v>0</v>
      </c>
      <c r="D396" s="186" t="e">
        <f t="shared" si="8"/>
        <v>#DIV/0!</v>
      </c>
      <c r="E396" s="187"/>
    </row>
    <row r="397" customHeight="1" spans="1:5">
      <c r="A397" s="192" t="s">
        <v>380</v>
      </c>
      <c r="B397" s="193">
        <f>B398</f>
        <v>9</v>
      </c>
      <c r="C397" s="193">
        <f>C398</f>
        <v>9</v>
      </c>
      <c r="D397" s="194">
        <f t="shared" si="8"/>
        <v>1</v>
      </c>
      <c r="E397" s="195"/>
    </row>
    <row r="398" customHeight="1" spans="1:5">
      <c r="A398" s="196" t="s">
        <v>381</v>
      </c>
      <c r="B398" s="185">
        <v>9</v>
      </c>
      <c r="C398" s="185">
        <v>9</v>
      </c>
      <c r="D398" s="186">
        <f t="shared" si="8"/>
        <v>1</v>
      </c>
      <c r="E398" s="187"/>
    </row>
    <row r="399" customHeight="1" spans="1:5">
      <c r="A399" s="188" t="s">
        <v>382</v>
      </c>
      <c r="B399" s="189">
        <f>B400+B405+B414+B420+B426+B430+B434+B438+B444+B451</f>
        <v>123308</v>
      </c>
      <c r="C399" s="189">
        <f>C400+C405+C414+C420+C426+C430+C434+C438+C444+C451</f>
        <v>125300</v>
      </c>
      <c r="D399" s="190">
        <f t="shared" si="8"/>
        <v>1.01615466960781</v>
      </c>
      <c r="E399" s="191"/>
    </row>
    <row r="400" customHeight="1" spans="1:5">
      <c r="A400" s="192" t="s">
        <v>383</v>
      </c>
      <c r="B400" s="193">
        <f>SUM(B401:B404)</f>
        <v>1419</v>
      </c>
      <c r="C400" s="193">
        <f>SUM(C401:C404)</f>
        <v>1490</v>
      </c>
      <c r="D400" s="194">
        <f t="shared" si="8"/>
        <v>1.05003523608175</v>
      </c>
      <c r="E400" s="195"/>
    </row>
    <row r="401" s="179" customFormat="1" customHeight="1" spans="1:44">
      <c r="A401" s="196" t="s">
        <v>142</v>
      </c>
      <c r="B401" s="185">
        <v>1163</v>
      </c>
      <c r="C401" s="185">
        <v>1200</v>
      </c>
      <c r="D401" s="186">
        <f t="shared" si="8"/>
        <v>1.03181427343078</v>
      </c>
      <c r="E401" s="187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</row>
    <row r="402" customHeight="1" spans="1:5">
      <c r="A402" s="196" t="s">
        <v>143</v>
      </c>
      <c r="B402" s="185">
        <v>212</v>
      </c>
      <c r="C402" s="185">
        <v>240</v>
      </c>
      <c r="D402" s="186">
        <f t="shared" si="8"/>
        <v>1.13207547169811</v>
      </c>
      <c r="E402" s="187"/>
    </row>
    <row r="403" customHeight="1" spans="1:5">
      <c r="A403" s="196" t="s">
        <v>144</v>
      </c>
      <c r="B403" s="185">
        <v>0</v>
      </c>
      <c r="C403" s="185">
        <v>0</v>
      </c>
      <c r="D403" s="186" t="e">
        <f t="shared" si="8"/>
        <v>#DIV/0!</v>
      </c>
      <c r="E403" s="187"/>
    </row>
    <row r="404" customHeight="1" spans="1:5">
      <c r="A404" s="196" t="s">
        <v>384</v>
      </c>
      <c r="B404" s="185">
        <v>44</v>
      </c>
      <c r="C404" s="185">
        <v>50</v>
      </c>
      <c r="D404" s="186">
        <f t="shared" si="8"/>
        <v>1.13636363636364</v>
      </c>
      <c r="E404" s="187"/>
    </row>
    <row r="405" customHeight="1" spans="1:5">
      <c r="A405" s="192" t="s">
        <v>385</v>
      </c>
      <c r="B405" s="193">
        <f>SUM(B406:B413)</f>
        <v>104749</v>
      </c>
      <c r="C405" s="193">
        <f>SUM(C406:C413)</f>
        <v>106300</v>
      </c>
      <c r="D405" s="194">
        <f t="shared" si="8"/>
        <v>1.01480682393149</v>
      </c>
      <c r="E405" s="195"/>
    </row>
    <row r="406" customHeight="1" spans="1:5">
      <c r="A406" s="196" t="s">
        <v>386</v>
      </c>
      <c r="B406" s="185">
        <v>15621</v>
      </c>
      <c r="C406" s="185">
        <v>16000</v>
      </c>
      <c r="D406" s="186">
        <f t="shared" si="8"/>
        <v>1.02426221112605</v>
      </c>
      <c r="E406" s="187"/>
    </row>
    <row r="407" customHeight="1" spans="1:5">
      <c r="A407" s="196" t="s">
        <v>387</v>
      </c>
      <c r="B407" s="185">
        <v>48200</v>
      </c>
      <c r="C407" s="185">
        <v>48700</v>
      </c>
      <c r="D407" s="186">
        <f t="shared" si="8"/>
        <v>1.0103734439834</v>
      </c>
      <c r="E407" s="187"/>
    </row>
    <row r="408" s="179" customFormat="1" customHeight="1" spans="1:44">
      <c r="A408" s="196" t="s">
        <v>388</v>
      </c>
      <c r="B408" s="185">
        <v>25436</v>
      </c>
      <c r="C408" s="185">
        <v>26000</v>
      </c>
      <c r="D408" s="186">
        <f t="shared" si="8"/>
        <v>1.02217329768832</v>
      </c>
      <c r="E408" s="187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</row>
    <row r="409" customHeight="1" spans="1:5">
      <c r="A409" s="196" t="s">
        <v>389</v>
      </c>
      <c r="B409" s="185">
        <v>11540</v>
      </c>
      <c r="C409" s="185">
        <v>11600</v>
      </c>
      <c r="D409" s="186">
        <f t="shared" si="8"/>
        <v>1.0051993067591</v>
      </c>
      <c r="E409" s="187"/>
    </row>
    <row r="410" customHeight="1" spans="1:5">
      <c r="A410" s="196" t="s">
        <v>390</v>
      </c>
      <c r="B410" s="185">
        <v>0</v>
      </c>
      <c r="C410" s="185">
        <v>0</v>
      </c>
      <c r="D410" s="186" t="e">
        <f t="shared" si="8"/>
        <v>#DIV/0!</v>
      </c>
      <c r="E410" s="187"/>
    </row>
    <row r="411" customHeight="1" spans="1:5">
      <c r="A411" s="196" t="s">
        <v>391</v>
      </c>
      <c r="B411" s="185">
        <v>0</v>
      </c>
      <c r="C411" s="185">
        <v>0</v>
      </c>
      <c r="D411" s="186" t="e">
        <f t="shared" si="8"/>
        <v>#DIV/0!</v>
      </c>
      <c r="E411" s="187"/>
    </row>
    <row r="412" customHeight="1" spans="1:5">
      <c r="A412" s="196" t="s">
        <v>392</v>
      </c>
      <c r="B412" s="185">
        <v>0</v>
      </c>
      <c r="C412" s="185">
        <v>0</v>
      </c>
      <c r="D412" s="186" t="e">
        <f t="shared" si="8"/>
        <v>#DIV/0!</v>
      </c>
      <c r="E412" s="187"/>
    </row>
    <row r="413" customHeight="1" spans="1:5">
      <c r="A413" s="196" t="s">
        <v>393</v>
      </c>
      <c r="B413" s="185">
        <v>3952</v>
      </c>
      <c r="C413" s="185">
        <v>4000</v>
      </c>
      <c r="D413" s="186">
        <f t="shared" si="8"/>
        <v>1.01214574898785</v>
      </c>
      <c r="E413" s="187"/>
    </row>
    <row r="414" customHeight="1" spans="1:5">
      <c r="A414" s="192" t="s">
        <v>394</v>
      </c>
      <c r="B414" s="193">
        <f>SUM(B415:B419)</f>
        <v>6420</v>
      </c>
      <c r="C414" s="193">
        <f>SUM(C415:C419)</f>
        <v>6500</v>
      </c>
      <c r="D414" s="194">
        <f t="shared" si="8"/>
        <v>1.01246105919003</v>
      </c>
      <c r="E414" s="195"/>
    </row>
    <row r="415" customHeight="1" spans="1:5">
      <c r="A415" s="196" t="s">
        <v>395</v>
      </c>
      <c r="B415" s="185">
        <v>0</v>
      </c>
      <c r="C415" s="185">
        <v>0</v>
      </c>
      <c r="D415" s="186" t="e">
        <f t="shared" si="8"/>
        <v>#DIV/0!</v>
      </c>
      <c r="E415" s="187"/>
    </row>
    <row r="416" customHeight="1" spans="1:5">
      <c r="A416" s="196" t="s">
        <v>396</v>
      </c>
      <c r="B416" s="185">
        <v>6420</v>
      </c>
      <c r="C416" s="185">
        <v>6500</v>
      </c>
      <c r="D416" s="186">
        <f t="shared" si="8"/>
        <v>1.01246105919003</v>
      </c>
      <c r="E416" s="187"/>
    </row>
    <row r="417" s="179" customFormat="1" customHeight="1" spans="1:44">
      <c r="A417" s="196" t="s">
        <v>397</v>
      </c>
      <c r="B417" s="185">
        <v>0</v>
      </c>
      <c r="C417" s="185">
        <v>0</v>
      </c>
      <c r="D417" s="186" t="e">
        <f t="shared" si="8"/>
        <v>#DIV/0!</v>
      </c>
      <c r="E417" s="187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</row>
    <row r="418" customHeight="1" spans="1:5">
      <c r="A418" s="196" t="s">
        <v>398</v>
      </c>
      <c r="B418" s="185">
        <v>0</v>
      </c>
      <c r="C418" s="185">
        <v>0</v>
      </c>
      <c r="D418" s="186" t="e">
        <f t="shared" si="8"/>
        <v>#DIV/0!</v>
      </c>
      <c r="E418" s="187"/>
    </row>
    <row r="419" customHeight="1" spans="1:5">
      <c r="A419" s="196" t="s">
        <v>399</v>
      </c>
      <c r="B419" s="185">
        <v>0</v>
      </c>
      <c r="C419" s="185">
        <v>0</v>
      </c>
      <c r="D419" s="186" t="e">
        <f t="shared" si="8"/>
        <v>#DIV/0!</v>
      </c>
      <c r="E419" s="187"/>
    </row>
    <row r="420" customHeight="1" spans="1:5">
      <c r="A420" s="192" t="s">
        <v>400</v>
      </c>
      <c r="B420" s="193">
        <f>SUM(B421:B425)</f>
        <v>0</v>
      </c>
      <c r="C420" s="193">
        <f>SUM(C421:C425)</f>
        <v>0</v>
      </c>
      <c r="D420" s="194" t="e">
        <f t="shared" si="8"/>
        <v>#DIV/0!</v>
      </c>
      <c r="E420" s="195"/>
    </row>
    <row r="421" s="179" customFormat="1" customHeight="1" spans="1:44">
      <c r="A421" s="196" t="s">
        <v>401</v>
      </c>
      <c r="B421" s="185">
        <v>0</v>
      </c>
      <c r="C421" s="185">
        <v>0</v>
      </c>
      <c r="D421" s="186" t="e">
        <f t="shared" si="8"/>
        <v>#DIV/0!</v>
      </c>
      <c r="E421" s="187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</row>
    <row r="422" customHeight="1" spans="1:5">
      <c r="A422" s="196" t="s">
        <v>402</v>
      </c>
      <c r="B422" s="185">
        <v>0</v>
      </c>
      <c r="C422" s="185">
        <v>0</v>
      </c>
      <c r="D422" s="186" t="e">
        <f t="shared" si="8"/>
        <v>#DIV/0!</v>
      </c>
      <c r="E422" s="187"/>
    </row>
    <row r="423" customHeight="1" spans="1:5">
      <c r="A423" s="196" t="s">
        <v>403</v>
      </c>
      <c r="B423" s="185">
        <v>0</v>
      </c>
      <c r="C423" s="185">
        <v>0</v>
      </c>
      <c r="D423" s="186" t="e">
        <f t="shared" si="8"/>
        <v>#DIV/0!</v>
      </c>
      <c r="E423" s="187"/>
    </row>
    <row r="424" customHeight="1" spans="1:5">
      <c r="A424" s="196" t="s">
        <v>404</v>
      </c>
      <c r="B424" s="185">
        <v>0</v>
      </c>
      <c r="C424" s="185">
        <v>0</v>
      </c>
      <c r="D424" s="186" t="e">
        <f t="shared" si="8"/>
        <v>#DIV/0!</v>
      </c>
      <c r="E424" s="187"/>
    </row>
    <row r="425" s="179" customFormat="1" customHeight="1" spans="1:44">
      <c r="A425" s="196" t="s">
        <v>405</v>
      </c>
      <c r="B425" s="185">
        <v>0</v>
      </c>
      <c r="C425" s="185">
        <v>0</v>
      </c>
      <c r="D425" s="186" t="e">
        <f t="shared" si="8"/>
        <v>#DIV/0!</v>
      </c>
      <c r="E425" s="187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</row>
    <row r="426" customHeight="1" spans="1:5">
      <c r="A426" s="192" t="s">
        <v>406</v>
      </c>
      <c r="B426" s="193">
        <f>SUM(B427:B429)</f>
        <v>102</v>
      </c>
      <c r="C426" s="193">
        <f>SUM(C427:C429)</f>
        <v>110</v>
      </c>
      <c r="D426" s="194">
        <f t="shared" si="8"/>
        <v>1.07843137254902</v>
      </c>
      <c r="E426" s="195"/>
    </row>
    <row r="427" customHeight="1" spans="1:5">
      <c r="A427" s="196" t="s">
        <v>407</v>
      </c>
      <c r="B427" s="185">
        <v>102</v>
      </c>
      <c r="C427" s="185">
        <v>110</v>
      </c>
      <c r="D427" s="186">
        <f t="shared" si="8"/>
        <v>1.07843137254902</v>
      </c>
      <c r="E427" s="187"/>
    </row>
    <row r="428" customHeight="1" spans="1:5">
      <c r="A428" s="196" t="s">
        <v>408</v>
      </c>
      <c r="B428" s="185">
        <v>0</v>
      </c>
      <c r="C428" s="185">
        <v>0</v>
      </c>
      <c r="D428" s="186" t="e">
        <f t="shared" si="8"/>
        <v>#DIV/0!</v>
      </c>
      <c r="E428" s="187"/>
    </row>
    <row r="429" customHeight="1" spans="1:5">
      <c r="A429" s="196" t="s">
        <v>409</v>
      </c>
      <c r="B429" s="185">
        <v>0</v>
      </c>
      <c r="C429" s="185">
        <v>0</v>
      </c>
      <c r="D429" s="186" t="e">
        <f t="shared" si="8"/>
        <v>#DIV/0!</v>
      </c>
      <c r="E429" s="187"/>
    </row>
    <row r="430" customHeight="1" spans="1:5">
      <c r="A430" s="192" t="s">
        <v>410</v>
      </c>
      <c r="B430" s="193">
        <f>SUM(B431:B433)</f>
        <v>0</v>
      </c>
      <c r="C430" s="193">
        <f>SUM(C431:C433)</f>
        <v>0</v>
      </c>
      <c r="D430" s="194" t="e">
        <f t="shared" si="8"/>
        <v>#DIV/0!</v>
      </c>
      <c r="E430" s="195"/>
    </row>
    <row r="431" s="179" customFormat="1" customHeight="1" spans="1:44">
      <c r="A431" s="196" t="s">
        <v>411</v>
      </c>
      <c r="B431" s="185">
        <v>0</v>
      </c>
      <c r="C431" s="185">
        <v>0</v>
      </c>
      <c r="D431" s="186" t="e">
        <f t="shared" si="8"/>
        <v>#DIV/0!</v>
      </c>
      <c r="E431" s="187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</row>
    <row r="432" customHeight="1" spans="1:5">
      <c r="A432" s="196" t="s">
        <v>412</v>
      </c>
      <c r="B432" s="185">
        <v>0</v>
      </c>
      <c r="C432" s="185">
        <v>0</v>
      </c>
      <c r="D432" s="186" t="e">
        <f t="shared" si="8"/>
        <v>#DIV/0!</v>
      </c>
      <c r="E432" s="187"/>
    </row>
    <row r="433" customHeight="1" spans="1:5">
      <c r="A433" s="196" t="s">
        <v>413</v>
      </c>
      <c r="B433" s="185">
        <v>0</v>
      </c>
      <c r="C433" s="185">
        <v>0</v>
      </c>
      <c r="D433" s="186" t="e">
        <f t="shared" si="8"/>
        <v>#DIV/0!</v>
      </c>
      <c r="E433" s="187"/>
    </row>
    <row r="434" customHeight="1" spans="1:5">
      <c r="A434" s="192" t="s">
        <v>414</v>
      </c>
      <c r="B434" s="193">
        <f>SUM(B435:B437)</f>
        <v>1105</v>
      </c>
      <c r="C434" s="193">
        <f>SUM(C435:C437)</f>
        <v>1200</v>
      </c>
      <c r="D434" s="194">
        <f t="shared" si="8"/>
        <v>1.08597285067873</v>
      </c>
      <c r="E434" s="195"/>
    </row>
    <row r="435" customHeight="1" spans="1:5">
      <c r="A435" s="196" t="s">
        <v>415</v>
      </c>
      <c r="B435" s="185">
        <v>1105</v>
      </c>
      <c r="C435" s="185">
        <v>1200</v>
      </c>
      <c r="D435" s="186">
        <f t="shared" si="8"/>
        <v>1.08597285067873</v>
      </c>
      <c r="E435" s="187"/>
    </row>
    <row r="436" customHeight="1" spans="1:5">
      <c r="A436" s="196" t="s">
        <v>416</v>
      </c>
      <c r="B436" s="185">
        <v>0</v>
      </c>
      <c r="C436" s="185">
        <v>0</v>
      </c>
      <c r="D436" s="186" t="e">
        <f t="shared" si="8"/>
        <v>#DIV/0!</v>
      </c>
      <c r="E436" s="187"/>
    </row>
    <row r="437" customHeight="1" spans="1:5">
      <c r="A437" s="196" t="s">
        <v>417</v>
      </c>
      <c r="B437" s="185">
        <v>0</v>
      </c>
      <c r="C437" s="185">
        <v>0</v>
      </c>
      <c r="D437" s="186" t="e">
        <f t="shared" si="8"/>
        <v>#DIV/0!</v>
      </c>
      <c r="E437" s="187"/>
    </row>
    <row r="438" s="179" customFormat="1" customHeight="1" spans="1:44">
      <c r="A438" s="192" t="s">
        <v>418</v>
      </c>
      <c r="B438" s="193">
        <f>SUM(B439:B443)</f>
        <v>2732</v>
      </c>
      <c r="C438" s="193">
        <f>SUM(C439:C443)</f>
        <v>2800</v>
      </c>
      <c r="D438" s="194">
        <f t="shared" si="8"/>
        <v>1.02489019033675</v>
      </c>
      <c r="E438" s="19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</row>
    <row r="439" s="180" customFormat="1" customHeight="1" spans="1:44">
      <c r="A439" s="196" t="s">
        <v>419</v>
      </c>
      <c r="B439" s="185">
        <v>1594</v>
      </c>
      <c r="C439" s="185">
        <v>1600</v>
      </c>
      <c r="D439" s="186">
        <f t="shared" si="8"/>
        <v>1.00376411543287</v>
      </c>
      <c r="E439" s="187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</row>
    <row r="440" s="179" customFormat="1" customHeight="1" spans="1:44">
      <c r="A440" s="196" t="s">
        <v>420</v>
      </c>
      <c r="B440" s="185">
        <v>1138</v>
      </c>
      <c r="C440" s="185">
        <v>1200</v>
      </c>
      <c r="D440" s="186">
        <f t="shared" si="8"/>
        <v>1.05448154657293</v>
      </c>
      <c r="E440" s="187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</row>
    <row r="441" customHeight="1" spans="1:5">
      <c r="A441" s="196" t="s">
        <v>421</v>
      </c>
      <c r="B441" s="185">
        <v>0</v>
      </c>
      <c r="C441" s="185">
        <v>0</v>
      </c>
      <c r="D441" s="186" t="e">
        <f t="shared" si="8"/>
        <v>#DIV/0!</v>
      </c>
      <c r="E441" s="187"/>
    </row>
    <row r="442" customHeight="1" spans="1:5">
      <c r="A442" s="196" t="s">
        <v>422</v>
      </c>
      <c r="B442" s="185">
        <v>0</v>
      </c>
      <c r="C442" s="185">
        <v>0</v>
      </c>
      <c r="D442" s="186" t="e">
        <f t="shared" si="8"/>
        <v>#DIV/0!</v>
      </c>
      <c r="E442" s="187"/>
    </row>
    <row r="443" customHeight="1" spans="1:5">
      <c r="A443" s="196" t="s">
        <v>423</v>
      </c>
      <c r="B443" s="185">
        <v>0</v>
      </c>
      <c r="C443" s="185">
        <v>0</v>
      </c>
      <c r="D443" s="186" t="e">
        <f t="shared" si="8"/>
        <v>#DIV/0!</v>
      </c>
      <c r="E443" s="187"/>
    </row>
    <row r="444" customHeight="1" spans="1:5">
      <c r="A444" s="192" t="s">
        <v>424</v>
      </c>
      <c r="B444" s="193">
        <f>SUM(B445:B450)</f>
        <v>6433</v>
      </c>
      <c r="C444" s="193">
        <f>SUM(C445:C450)</f>
        <v>6500</v>
      </c>
      <c r="D444" s="194">
        <f t="shared" si="8"/>
        <v>1.01041504741178</v>
      </c>
      <c r="E444" s="195"/>
    </row>
    <row r="445" s="179" customFormat="1" customHeight="1" spans="1:44">
      <c r="A445" s="196" t="s">
        <v>425</v>
      </c>
      <c r="B445" s="185">
        <v>0</v>
      </c>
      <c r="C445" s="185">
        <v>0</v>
      </c>
      <c r="D445" s="186" t="e">
        <f t="shared" si="8"/>
        <v>#DIV/0!</v>
      </c>
      <c r="E445" s="187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</row>
    <row r="446" customHeight="1" spans="1:5">
      <c r="A446" s="196" t="s">
        <v>426</v>
      </c>
      <c r="B446" s="185">
        <v>0</v>
      </c>
      <c r="C446" s="185">
        <v>0</v>
      </c>
      <c r="D446" s="186" t="e">
        <f t="shared" si="8"/>
        <v>#DIV/0!</v>
      </c>
      <c r="E446" s="187"/>
    </row>
    <row r="447" customHeight="1" spans="1:5">
      <c r="A447" s="196" t="s">
        <v>427</v>
      </c>
      <c r="B447" s="185">
        <v>0</v>
      </c>
      <c r="C447" s="185">
        <v>0</v>
      </c>
      <c r="D447" s="186" t="e">
        <f t="shared" si="8"/>
        <v>#DIV/0!</v>
      </c>
      <c r="E447" s="187"/>
    </row>
    <row r="448" customHeight="1" spans="1:5">
      <c r="A448" s="196" t="s">
        <v>428</v>
      </c>
      <c r="B448" s="185">
        <v>0</v>
      </c>
      <c r="C448" s="185">
        <v>0</v>
      </c>
      <c r="D448" s="186" t="e">
        <f t="shared" si="8"/>
        <v>#DIV/0!</v>
      </c>
      <c r="E448" s="187"/>
    </row>
    <row r="449" customHeight="1" spans="1:5">
      <c r="A449" s="196" t="s">
        <v>429</v>
      </c>
      <c r="B449" s="185">
        <v>0</v>
      </c>
      <c r="C449" s="185">
        <v>0</v>
      </c>
      <c r="D449" s="186" t="e">
        <f t="shared" si="8"/>
        <v>#DIV/0!</v>
      </c>
      <c r="E449" s="187"/>
    </row>
    <row r="450" customHeight="1" spans="1:5">
      <c r="A450" s="196" t="s">
        <v>430</v>
      </c>
      <c r="B450" s="185">
        <v>6433</v>
      </c>
      <c r="C450" s="185">
        <v>6500</v>
      </c>
      <c r="D450" s="186">
        <f t="shared" si="8"/>
        <v>1.01041504741178</v>
      </c>
      <c r="E450" s="187"/>
    </row>
    <row r="451" customHeight="1" spans="1:5">
      <c r="A451" s="192" t="s">
        <v>431</v>
      </c>
      <c r="B451" s="193">
        <f>B452</f>
        <v>348</v>
      </c>
      <c r="C451" s="193">
        <f>C452</f>
        <v>400</v>
      </c>
      <c r="D451" s="194">
        <f t="shared" si="8"/>
        <v>1.14942528735632</v>
      </c>
      <c r="E451" s="195"/>
    </row>
    <row r="452" customHeight="1" spans="1:5">
      <c r="A452" s="196" t="s">
        <v>432</v>
      </c>
      <c r="B452" s="185">
        <v>348</v>
      </c>
      <c r="C452" s="185">
        <v>400</v>
      </c>
      <c r="D452" s="186">
        <f t="shared" si="8"/>
        <v>1.14942528735632</v>
      </c>
      <c r="E452" s="187"/>
    </row>
    <row r="453" customHeight="1" spans="1:5">
      <c r="A453" s="188" t="s">
        <v>433</v>
      </c>
      <c r="B453" s="189">
        <f>SUM(B454,B459,B467,B473,B477,B482,B487,B494,B498,B502)</f>
        <v>9743</v>
      </c>
      <c r="C453" s="189">
        <f>SUM(C454,C459,C467,C473,C477,C482,C487,C494,C498,C502)</f>
        <v>17000</v>
      </c>
      <c r="D453" s="190">
        <f t="shared" ref="D453:D516" si="9">C453/B453</f>
        <v>1.74484245099045</v>
      </c>
      <c r="E453" s="191"/>
    </row>
    <row r="454" s="179" customFormat="1" customHeight="1" spans="1:44">
      <c r="A454" s="192" t="s">
        <v>434</v>
      </c>
      <c r="B454" s="193">
        <f>SUM(B455:B458)</f>
        <v>727</v>
      </c>
      <c r="C454" s="193">
        <f>SUM(C455:C458)</f>
        <v>1160</v>
      </c>
      <c r="D454" s="194">
        <f t="shared" si="9"/>
        <v>1.59559834938102</v>
      </c>
      <c r="E454" s="19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</row>
    <row r="455" customHeight="1" spans="1:5">
      <c r="A455" s="196" t="s">
        <v>142</v>
      </c>
      <c r="B455" s="185">
        <v>575</v>
      </c>
      <c r="C455" s="185">
        <v>800</v>
      </c>
      <c r="D455" s="186">
        <f t="shared" si="9"/>
        <v>1.39130434782609</v>
      </c>
      <c r="E455" s="187"/>
    </row>
    <row r="456" customHeight="1" spans="1:5">
      <c r="A456" s="196" t="s">
        <v>143</v>
      </c>
      <c r="B456" s="185">
        <v>0</v>
      </c>
      <c r="C456" s="185">
        <v>0</v>
      </c>
      <c r="D456" s="186" t="e">
        <f t="shared" si="9"/>
        <v>#DIV/0!</v>
      </c>
      <c r="E456" s="187"/>
    </row>
    <row r="457" customHeight="1" spans="1:5">
      <c r="A457" s="196" t="s">
        <v>144</v>
      </c>
      <c r="B457" s="185">
        <v>0</v>
      </c>
      <c r="C457" s="185">
        <v>0</v>
      </c>
      <c r="D457" s="186" t="e">
        <f t="shared" si="9"/>
        <v>#DIV/0!</v>
      </c>
      <c r="E457" s="187"/>
    </row>
    <row r="458" customHeight="1" spans="1:5">
      <c r="A458" s="196" t="s">
        <v>435</v>
      </c>
      <c r="B458" s="185">
        <v>152</v>
      </c>
      <c r="C458" s="185">
        <v>360</v>
      </c>
      <c r="D458" s="186">
        <f t="shared" si="9"/>
        <v>2.36842105263158</v>
      </c>
      <c r="E458" s="187"/>
    </row>
    <row r="459" customHeight="1" spans="1:5">
      <c r="A459" s="192" t="s">
        <v>436</v>
      </c>
      <c r="B459" s="193">
        <f>SUM(B460:B466)</f>
        <v>13</v>
      </c>
      <c r="C459" s="193">
        <f>SUM(C460:C466)</f>
        <v>20</v>
      </c>
      <c r="D459" s="194">
        <f t="shared" si="9"/>
        <v>1.53846153846154</v>
      </c>
      <c r="E459" s="195"/>
    </row>
    <row r="460" s="179" customFormat="1" customHeight="1" spans="1:44">
      <c r="A460" s="196" t="s">
        <v>437</v>
      </c>
      <c r="B460" s="185">
        <v>0</v>
      </c>
      <c r="C460" s="185">
        <v>0</v>
      </c>
      <c r="D460" s="186" t="e">
        <f t="shared" si="9"/>
        <v>#DIV/0!</v>
      </c>
      <c r="E460" s="187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</row>
    <row r="461" customHeight="1" spans="1:5">
      <c r="A461" s="196" t="s">
        <v>438</v>
      </c>
      <c r="B461" s="185">
        <v>3</v>
      </c>
      <c r="C461" s="185">
        <v>5</v>
      </c>
      <c r="D461" s="186">
        <f t="shared" si="9"/>
        <v>1.66666666666667</v>
      </c>
      <c r="E461" s="187"/>
    </row>
    <row r="462" customHeight="1" spans="1:5">
      <c r="A462" s="196" t="s">
        <v>439</v>
      </c>
      <c r="B462" s="185">
        <v>0</v>
      </c>
      <c r="C462" s="185">
        <v>0</v>
      </c>
      <c r="D462" s="186" t="e">
        <f t="shared" si="9"/>
        <v>#DIV/0!</v>
      </c>
      <c r="E462" s="187"/>
    </row>
    <row r="463" customHeight="1" spans="1:5">
      <c r="A463" s="196" t="s">
        <v>440</v>
      </c>
      <c r="B463" s="185">
        <v>0</v>
      </c>
      <c r="C463" s="185">
        <v>0</v>
      </c>
      <c r="D463" s="186" t="e">
        <f t="shared" si="9"/>
        <v>#DIV/0!</v>
      </c>
      <c r="E463" s="187"/>
    </row>
    <row r="464" customHeight="1" spans="1:5">
      <c r="A464" s="196" t="s">
        <v>441</v>
      </c>
      <c r="B464" s="185">
        <v>10</v>
      </c>
      <c r="C464" s="185">
        <v>15</v>
      </c>
      <c r="D464" s="186">
        <f t="shared" si="9"/>
        <v>1.5</v>
      </c>
      <c r="E464" s="187"/>
    </row>
    <row r="465" s="179" customFormat="1" customHeight="1" spans="1:44">
      <c r="A465" s="196" t="s">
        <v>442</v>
      </c>
      <c r="B465" s="185">
        <v>0</v>
      </c>
      <c r="C465" s="185">
        <v>0</v>
      </c>
      <c r="D465" s="186" t="e">
        <f t="shared" si="9"/>
        <v>#DIV/0!</v>
      </c>
      <c r="E465" s="187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</row>
    <row r="466" customHeight="1" spans="1:5">
      <c r="A466" s="196" t="s">
        <v>443</v>
      </c>
      <c r="B466" s="185">
        <v>0</v>
      </c>
      <c r="C466" s="185">
        <v>0</v>
      </c>
      <c r="D466" s="186" t="e">
        <f t="shared" si="9"/>
        <v>#DIV/0!</v>
      </c>
      <c r="E466" s="187"/>
    </row>
    <row r="467" customHeight="1" spans="1:5">
      <c r="A467" s="192" t="s">
        <v>444</v>
      </c>
      <c r="B467" s="193">
        <f>SUM(B468:B472)</f>
        <v>163</v>
      </c>
      <c r="C467" s="193">
        <f>SUM(C468:C472)</f>
        <v>500</v>
      </c>
      <c r="D467" s="194">
        <f t="shared" si="9"/>
        <v>3.06748466257669</v>
      </c>
      <c r="E467" s="195"/>
    </row>
    <row r="468" customHeight="1" spans="1:5">
      <c r="A468" s="196" t="s">
        <v>437</v>
      </c>
      <c r="B468" s="185">
        <v>0</v>
      </c>
      <c r="C468" s="185">
        <v>0</v>
      </c>
      <c r="D468" s="186" t="e">
        <f t="shared" si="9"/>
        <v>#DIV/0!</v>
      </c>
      <c r="E468" s="187"/>
    </row>
    <row r="469" customHeight="1" spans="1:5">
      <c r="A469" s="196" t="s">
        <v>445</v>
      </c>
      <c r="B469" s="185">
        <v>0</v>
      </c>
      <c r="C469" s="185">
        <v>0</v>
      </c>
      <c r="D469" s="186" t="e">
        <f t="shared" si="9"/>
        <v>#DIV/0!</v>
      </c>
      <c r="E469" s="187"/>
    </row>
    <row r="470" s="179" customFormat="1" customHeight="1" spans="1:44">
      <c r="A470" s="196" t="s">
        <v>446</v>
      </c>
      <c r="B470" s="185">
        <v>163</v>
      </c>
      <c r="C470" s="185">
        <v>500</v>
      </c>
      <c r="D470" s="186">
        <f t="shared" si="9"/>
        <v>3.06748466257669</v>
      </c>
      <c r="E470" s="187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</row>
    <row r="471" customHeight="1" spans="1:5">
      <c r="A471" s="196" t="s">
        <v>447</v>
      </c>
      <c r="B471" s="185">
        <v>0</v>
      </c>
      <c r="C471" s="185">
        <v>0</v>
      </c>
      <c r="D471" s="186" t="e">
        <f t="shared" si="9"/>
        <v>#DIV/0!</v>
      </c>
      <c r="E471" s="187"/>
    </row>
    <row r="472" customHeight="1" spans="1:5">
      <c r="A472" s="196" t="s">
        <v>448</v>
      </c>
      <c r="B472" s="185">
        <v>0</v>
      </c>
      <c r="C472" s="185">
        <v>0</v>
      </c>
      <c r="D472" s="186" t="e">
        <f t="shared" si="9"/>
        <v>#DIV/0!</v>
      </c>
      <c r="E472" s="187"/>
    </row>
    <row r="473" s="179" customFormat="1" customHeight="1" spans="1:44">
      <c r="A473" s="192" t="s">
        <v>449</v>
      </c>
      <c r="B473" s="193">
        <f>SUM(B474:B476)</f>
        <v>8113</v>
      </c>
      <c r="C473" s="193">
        <f>SUM(C474:C476)</f>
        <v>14000</v>
      </c>
      <c r="D473" s="194">
        <f t="shared" si="9"/>
        <v>1.72562553925798</v>
      </c>
      <c r="E473" s="19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</row>
    <row r="474" customHeight="1" spans="1:5">
      <c r="A474" s="196" t="s">
        <v>437</v>
      </c>
      <c r="B474" s="185">
        <v>0</v>
      </c>
      <c r="C474" s="185">
        <v>0</v>
      </c>
      <c r="D474" s="186" t="e">
        <f t="shared" si="9"/>
        <v>#DIV/0!</v>
      </c>
      <c r="E474" s="187"/>
    </row>
    <row r="475" customHeight="1" spans="1:5">
      <c r="A475" s="196" t="s">
        <v>450</v>
      </c>
      <c r="B475" s="185">
        <v>0</v>
      </c>
      <c r="C475" s="185">
        <v>0</v>
      </c>
      <c r="D475" s="186" t="e">
        <f t="shared" si="9"/>
        <v>#DIV/0!</v>
      </c>
      <c r="E475" s="187"/>
    </row>
    <row r="476" customHeight="1" spans="1:5">
      <c r="A476" s="196" t="s">
        <v>451</v>
      </c>
      <c r="B476" s="185">
        <v>8113</v>
      </c>
      <c r="C476" s="185">
        <v>14000</v>
      </c>
      <c r="D476" s="186">
        <f t="shared" si="9"/>
        <v>1.72562553925798</v>
      </c>
      <c r="E476" s="187"/>
    </row>
    <row r="477" customHeight="1" spans="1:5">
      <c r="A477" s="192" t="s">
        <v>452</v>
      </c>
      <c r="B477" s="193">
        <f>SUM(B478:B481)</f>
        <v>0</v>
      </c>
      <c r="C477" s="193">
        <f>SUM(C478:C481)</f>
        <v>0</v>
      </c>
      <c r="D477" s="194" t="e">
        <f t="shared" si="9"/>
        <v>#DIV/0!</v>
      </c>
      <c r="E477" s="195"/>
    </row>
    <row r="478" customHeight="1" spans="1:5">
      <c r="A478" s="196" t="s">
        <v>437</v>
      </c>
      <c r="B478" s="185">
        <v>0</v>
      </c>
      <c r="C478" s="185">
        <v>0</v>
      </c>
      <c r="D478" s="186" t="e">
        <f t="shared" si="9"/>
        <v>#DIV/0!</v>
      </c>
      <c r="E478" s="187"/>
    </row>
    <row r="479" customHeight="1" spans="1:5">
      <c r="A479" s="196" t="s">
        <v>453</v>
      </c>
      <c r="B479" s="185">
        <v>0</v>
      </c>
      <c r="C479" s="185">
        <v>0</v>
      </c>
      <c r="D479" s="186" t="e">
        <f t="shared" si="9"/>
        <v>#DIV/0!</v>
      </c>
      <c r="E479" s="187"/>
    </row>
    <row r="480" s="179" customFormat="1" customHeight="1" spans="1:44">
      <c r="A480" s="196" t="s">
        <v>454</v>
      </c>
      <c r="B480" s="185">
        <v>0</v>
      </c>
      <c r="C480" s="185">
        <v>0</v>
      </c>
      <c r="D480" s="186" t="e">
        <f t="shared" si="9"/>
        <v>#DIV/0!</v>
      </c>
      <c r="E480" s="187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</row>
    <row r="481" customHeight="1" spans="1:5">
      <c r="A481" s="196" t="s">
        <v>455</v>
      </c>
      <c r="B481" s="185">
        <v>0</v>
      </c>
      <c r="C481" s="185">
        <v>0</v>
      </c>
      <c r="D481" s="186" t="e">
        <f t="shared" si="9"/>
        <v>#DIV/0!</v>
      </c>
      <c r="E481" s="187"/>
    </row>
    <row r="482" customHeight="1" spans="1:5">
      <c r="A482" s="192" t="s">
        <v>456</v>
      </c>
      <c r="B482" s="193">
        <f>SUM(B483:B486)</f>
        <v>0</v>
      </c>
      <c r="C482" s="193">
        <f>SUM(C483:C486)</f>
        <v>0</v>
      </c>
      <c r="D482" s="194" t="e">
        <f t="shared" si="9"/>
        <v>#DIV/0!</v>
      </c>
      <c r="E482" s="195"/>
    </row>
    <row r="483" customHeight="1" spans="1:5">
      <c r="A483" s="196" t="s">
        <v>457</v>
      </c>
      <c r="B483" s="185">
        <v>0</v>
      </c>
      <c r="C483" s="185">
        <v>0</v>
      </c>
      <c r="D483" s="186" t="e">
        <f t="shared" si="9"/>
        <v>#DIV/0!</v>
      </c>
      <c r="E483" s="187"/>
    </row>
    <row r="484" s="179" customFormat="1" customHeight="1" spans="1:44">
      <c r="A484" s="196" t="s">
        <v>458</v>
      </c>
      <c r="B484" s="185">
        <v>0</v>
      </c>
      <c r="C484" s="185">
        <v>0</v>
      </c>
      <c r="D484" s="186" t="e">
        <f t="shared" si="9"/>
        <v>#DIV/0!</v>
      </c>
      <c r="E484" s="187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</row>
    <row r="485" customHeight="1" spans="1:5">
      <c r="A485" s="196" t="s">
        <v>459</v>
      </c>
      <c r="B485" s="185">
        <v>0</v>
      </c>
      <c r="C485" s="185">
        <v>0</v>
      </c>
      <c r="D485" s="186" t="e">
        <f t="shared" si="9"/>
        <v>#DIV/0!</v>
      </c>
      <c r="E485" s="187"/>
    </row>
    <row r="486" customHeight="1" spans="1:5">
      <c r="A486" s="196" t="s">
        <v>460</v>
      </c>
      <c r="B486" s="185">
        <v>0</v>
      </c>
      <c r="C486" s="185">
        <v>0</v>
      </c>
      <c r="D486" s="186" t="e">
        <f t="shared" si="9"/>
        <v>#DIV/0!</v>
      </c>
      <c r="E486" s="187"/>
    </row>
    <row r="487" s="179" customFormat="1" customHeight="1" spans="1:44">
      <c r="A487" s="192" t="s">
        <v>461</v>
      </c>
      <c r="B487" s="193">
        <f>SUM(B488:B493)</f>
        <v>101</v>
      </c>
      <c r="C487" s="193">
        <f>SUM(C488:C493)</f>
        <v>310</v>
      </c>
      <c r="D487" s="194">
        <f t="shared" si="9"/>
        <v>3.06930693069307</v>
      </c>
      <c r="E487" s="19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</row>
    <row r="488" customHeight="1" spans="1:5">
      <c r="A488" s="196" t="s">
        <v>437</v>
      </c>
      <c r="B488" s="185">
        <v>0</v>
      </c>
      <c r="C488" s="185">
        <v>0</v>
      </c>
      <c r="D488" s="186" t="e">
        <f t="shared" si="9"/>
        <v>#DIV/0!</v>
      </c>
      <c r="E488" s="187"/>
    </row>
    <row r="489" customHeight="1" spans="1:5">
      <c r="A489" s="196" t="s">
        <v>462</v>
      </c>
      <c r="B489" s="185">
        <v>94</v>
      </c>
      <c r="C489" s="185">
        <v>300</v>
      </c>
      <c r="D489" s="186">
        <f t="shared" si="9"/>
        <v>3.19148936170213</v>
      </c>
      <c r="E489" s="187"/>
    </row>
    <row r="490" customHeight="1" spans="1:5">
      <c r="A490" s="196" t="s">
        <v>463</v>
      </c>
      <c r="B490" s="185">
        <v>0</v>
      </c>
      <c r="C490" s="185">
        <v>0</v>
      </c>
      <c r="D490" s="186" t="e">
        <f t="shared" si="9"/>
        <v>#DIV/0!</v>
      </c>
      <c r="E490" s="187"/>
    </row>
    <row r="491" customHeight="1" spans="1:5">
      <c r="A491" s="196" t="s">
        <v>464</v>
      </c>
      <c r="B491" s="185">
        <v>0</v>
      </c>
      <c r="C491" s="185">
        <v>0</v>
      </c>
      <c r="D491" s="186" t="e">
        <f t="shared" si="9"/>
        <v>#DIV/0!</v>
      </c>
      <c r="E491" s="187"/>
    </row>
    <row r="492" s="180" customFormat="1" customHeight="1" spans="1:44">
      <c r="A492" s="196" t="s">
        <v>465</v>
      </c>
      <c r="B492" s="185">
        <v>7</v>
      </c>
      <c r="C492" s="185">
        <v>10</v>
      </c>
      <c r="D492" s="186">
        <f t="shared" si="9"/>
        <v>1.42857142857143</v>
      </c>
      <c r="E492" s="187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</row>
    <row r="493" s="179" customFormat="1" customHeight="1" spans="1:44">
      <c r="A493" s="196" t="s">
        <v>466</v>
      </c>
      <c r="B493" s="185">
        <v>0</v>
      </c>
      <c r="C493" s="185">
        <v>0</v>
      </c>
      <c r="D493" s="186" t="e">
        <f t="shared" si="9"/>
        <v>#DIV/0!</v>
      </c>
      <c r="E493" s="187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</row>
    <row r="494" customHeight="1" spans="1:5">
      <c r="A494" s="192" t="s">
        <v>467</v>
      </c>
      <c r="B494" s="193">
        <f>SUM(B495:B497)</f>
        <v>617</v>
      </c>
      <c r="C494" s="193">
        <f>SUM(C495:C497)</f>
        <v>1000</v>
      </c>
      <c r="D494" s="194">
        <f t="shared" si="9"/>
        <v>1.62074554294976</v>
      </c>
      <c r="E494" s="195"/>
    </row>
    <row r="495" customHeight="1" spans="1:5">
      <c r="A495" s="196" t="s">
        <v>468</v>
      </c>
      <c r="B495" s="185">
        <v>0</v>
      </c>
      <c r="C495" s="185">
        <v>0</v>
      </c>
      <c r="D495" s="186" t="e">
        <f t="shared" si="9"/>
        <v>#DIV/0!</v>
      </c>
      <c r="E495" s="187"/>
    </row>
    <row r="496" customHeight="1" spans="1:5">
      <c r="A496" s="196" t="s">
        <v>469</v>
      </c>
      <c r="B496" s="185">
        <v>0</v>
      </c>
      <c r="C496" s="185">
        <v>0</v>
      </c>
      <c r="D496" s="186" t="e">
        <f t="shared" si="9"/>
        <v>#DIV/0!</v>
      </c>
      <c r="E496" s="187"/>
    </row>
    <row r="497" customHeight="1" spans="1:5">
      <c r="A497" s="196" t="s">
        <v>470</v>
      </c>
      <c r="B497" s="185">
        <v>617</v>
      </c>
      <c r="C497" s="185">
        <v>1000</v>
      </c>
      <c r="D497" s="186">
        <f t="shared" si="9"/>
        <v>1.62074554294976</v>
      </c>
      <c r="E497" s="187"/>
    </row>
    <row r="498" customHeight="1" spans="1:5">
      <c r="A498" s="192" t="s">
        <v>471</v>
      </c>
      <c r="B498" s="193">
        <f>B499+B500+B501</f>
        <v>0</v>
      </c>
      <c r="C498" s="193">
        <f>C499+C500+C501</f>
        <v>0</v>
      </c>
      <c r="D498" s="194" t="e">
        <f t="shared" si="9"/>
        <v>#DIV/0!</v>
      </c>
      <c r="E498" s="195"/>
    </row>
    <row r="499" customHeight="1" spans="1:5">
      <c r="A499" s="196" t="s">
        <v>472</v>
      </c>
      <c r="B499" s="185">
        <v>0</v>
      </c>
      <c r="C499" s="185">
        <v>0</v>
      </c>
      <c r="D499" s="186" t="e">
        <f t="shared" si="9"/>
        <v>#DIV/0!</v>
      </c>
      <c r="E499" s="187"/>
    </row>
    <row r="500" customHeight="1" spans="1:5">
      <c r="A500" s="196" t="s">
        <v>473</v>
      </c>
      <c r="B500" s="185">
        <v>0</v>
      </c>
      <c r="C500" s="185">
        <v>0</v>
      </c>
      <c r="D500" s="186" t="e">
        <f t="shared" si="9"/>
        <v>#DIV/0!</v>
      </c>
      <c r="E500" s="187"/>
    </row>
    <row r="501" customHeight="1" spans="1:5">
      <c r="A501" s="196" t="s">
        <v>474</v>
      </c>
      <c r="B501" s="185">
        <v>0</v>
      </c>
      <c r="C501" s="185">
        <v>0</v>
      </c>
      <c r="D501" s="186" t="e">
        <f t="shared" si="9"/>
        <v>#DIV/0!</v>
      </c>
      <c r="E501" s="187"/>
    </row>
    <row r="502" customHeight="1" spans="1:5">
      <c r="A502" s="192" t="s">
        <v>475</v>
      </c>
      <c r="B502" s="193">
        <f>SUM(B503:B506)</f>
        <v>9</v>
      </c>
      <c r="C502" s="193">
        <f>SUM(C503:C506)</f>
        <v>10</v>
      </c>
      <c r="D502" s="194">
        <f t="shared" si="9"/>
        <v>1.11111111111111</v>
      </c>
      <c r="E502" s="195"/>
    </row>
    <row r="503" customHeight="1" spans="1:5">
      <c r="A503" s="196" t="s">
        <v>476</v>
      </c>
      <c r="B503" s="185">
        <v>9</v>
      </c>
      <c r="C503" s="185">
        <v>10</v>
      </c>
      <c r="D503" s="186">
        <f t="shared" si="9"/>
        <v>1.11111111111111</v>
      </c>
      <c r="E503" s="187"/>
    </row>
    <row r="504" customHeight="1" spans="1:5">
      <c r="A504" s="196" t="s">
        <v>477</v>
      </c>
      <c r="B504" s="185">
        <v>0</v>
      </c>
      <c r="C504" s="185">
        <v>0</v>
      </c>
      <c r="D504" s="186" t="e">
        <f t="shared" si="9"/>
        <v>#DIV/0!</v>
      </c>
      <c r="E504" s="187"/>
    </row>
    <row r="505" customHeight="1" spans="1:5">
      <c r="A505" s="196" t="s">
        <v>478</v>
      </c>
      <c r="B505" s="185">
        <v>0</v>
      </c>
      <c r="C505" s="185">
        <v>0</v>
      </c>
      <c r="D505" s="186" t="e">
        <f t="shared" si="9"/>
        <v>#DIV/0!</v>
      </c>
      <c r="E505" s="187"/>
    </row>
    <row r="506" customHeight="1" spans="1:5">
      <c r="A506" s="196" t="s">
        <v>479</v>
      </c>
      <c r="B506" s="185">
        <v>0</v>
      </c>
      <c r="C506" s="185">
        <v>0</v>
      </c>
      <c r="D506" s="186" t="e">
        <f t="shared" si="9"/>
        <v>#DIV/0!</v>
      </c>
      <c r="E506" s="187"/>
    </row>
    <row r="507" customHeight="1" spans="1:5">
      <c r="A507" s="188" t="s">
        <v>480</v>
      </c>
      <c r="B507" s="189">
        <f>SUM(B508,B524,B532,B543,B552,B560)</f>
        <v>10058</v>
      </c>
      <c r="C507" s="189">
        <f>SUM(C508,C524,C532,C543,C552,C560)</f>
        <v>10060</v>
      </c>
      <c r="D507" s="190">
        <f t="shared" si="9"/>
        <v>1.0001988466892</v>
      </c>
      <c r="E507" s="191"/>
    </row>
    <row r="508" s="179" customFormat="1" customHeight="1" spans="1:44">
      <c r="A508" s="192" t="s">
        <v>481</v>
      </c>
      <c r="B508" s="193">
        <f>SUM(B509:B523)</f>
        <v>5645</v>
      </c>
      <c r="C508" s="193">
        <f>SUM(C509:C523)</f>
        <v>5646</v>
      </c>
      <c r="D508" s="194">
        <f t="shared" si="9"/>
        <v>1.00017714791851</v>
      </c>
      <c r="E508" s="19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</row>
    <row r="509" customHeight="1" spans="1:5">
      <c r="A509" s="196" t="s">
        <v>142</v>
      </c>
      <c r="B509" s="185">
        <v>1000</v>
      </c>
      <c r="C509" s="185">
        <v>1000</v>
      </c>
      <c r="D509" s="186">
        <f t="shared" si="9"/>
        <v>1</v>
      </c>
      <c r="E509" s="187"/>
    </row>
    <row r="510" customHeight="1" spans="1:5">
      <c r="A510" s="196" t="s">
        <v>143</v>
      </c>
      <c r="B510" s="185">
        <v>0</v>
      </c>
      <c r="C510" s="185">
        <v>0</v>
      </c>
      <c r="D510" s="186" t="e">
        <f t="shared" si="9"/>
        <v>#DIV/0!</v>
      </c>
      <c r="E510" s="187"/>
    </row>
    <row r="511" customHeight="1" spans="1:5">
      <c r="A511" s="196" t="s">
        <v>144</v>
      </c>
      <c r="B511" s="185">
        <v>0</v>
      </c>
      <c r="C511" s="185">
        <v>0</v>
      </c>
      <c r="D511" s="186" t="e">
        <f t="shared" si="9"/>
        <v>#DIV/0!</v>
      </c>
      <c r="E511" s="187"/>
    </row>
    <row r="512" customHeight="1" spans="1:5">
      <c r="A512" s="196" t="s">
        <v>482</v>
      </c>
      <c r="B512" s="185">
        <v>675</v>
      </c>
      <c r="C512" s="185">
        <v>675</v>
      </c>
      <c r="D512" s="186">
        <f t="shared" si="9"/>
        <v>1</v>
      </c>
      <c r="E512" s="187"/>
    </row>
    <row r="513" customHeight="1" spans="1:5">
      <c r="A513" s="196" t="s">
        <v>483</v>
      </c>
      <c r="B513" s="185">
        <v>0</v>
      </c>
      <c r="C513" s="185">
        <v>0</v>
      </c>
      <c r="D513" s="186" t="e">
        <f t="shared" si="9"/>
        <v>#DIV/0!</v>
      </c>
      <c r="E513" s="187"/>
    </row>
    <row r="514" customHeight="1" spans="1:5">
      <c r="A514" s="196" t="s">
        <v>484</v>
      </c>
      <c r="B514" s="185">
        <v>656</v>
      </c>
      <c r="C514" s="185">
        <v>656</v>
      </c>
      <c r="D514" s="186">
        <f t="shared" si="9"/>
        <v>1</v>
      </c>
      <c r="E514" s="187"/>
    </row>
    <row r="515" customHeight="1" spans="1:5">
      <c r="A515" s="196" t="s">
        <v>485</v>
      </c>
      <c r="B515" s="185">
        <v>0</v>
      </c>
      <c r="C515" s="185">
        <v>0</v>
      </c>
      <c r="D515" s="186" t="e">
        <f t="shared" si="9"/>
        <v>#DIV/0!</v>
      </c>
      <c r="E515" s="187"/>
    </row>
    <row r="516" s="179" customFormat="1" customHeight="1" spans="1:44">
      <c r="A516" s="196" t="s">
        <v>486</v>
      </c>
      <c r="B516" s="185">
        <v>32</v>
      </c>
      <c r="C516" s="185">
        <v>32</v>
      </c>
      <c r="D516" s="186">
        <f t="shared" si="9"/>
        <v>1</v>
      </c>
      <c r="E516" s="187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</row>
    <row r="517" customHeight="1" spans="1:5">
      <c r="A517" s="196" t="s">
        <v>487</v>
      </c>
      <c r="B517" s="185">
        <v>1162</v>
      </c>
      <c r="C517" s="185">
        <v>1162</v>
      </c>
      <c r="D517" s="186">
        <f t="shared" ref="D517:D580" si="10">C517/B517</f>
        <v>1</v>
      </c>
      <c r="E517" s="187"/>
    </row>
    <row r="518" customHeight="1" spans="1:5">
      <c r="A518" s="196" t="s">
        <v>488</v>
      </c>
      <c r="B518" s="185">
        <v>0</v>
      </c>
      <c r="C518" s="185">
        <v>0</v>
      </c>
      <c r="D518" s="186" t="e">
        <f t="shared" si="10"/>
        <v>#DIV/0!</v>
      </c>
      <c r="E518" s="187"/>
    </row>
    <row r="519" customHeight="1" spans="1:5">
      <c r="A519" s="196" t="s">
        <v>489</v>
      </c>
      <c r="B519" s="185">
        <v>60</v>
      </c>
      <c r="C519" s="185">
        <v>60</v>
      </c>
      <c r="D519" s="186">
        <f t="shared" si="10"/>
        <v>1</v>
      </c>
      <c r="E519" s="187"/>
    </row>
    <row r="520" customHeight="1" spans="1:5">
      <c r="A520" s="196" t="s">
        <v>490</v>
      </c>
      <c r="B520" s="185">
        <v>10</v>
      </c>
      <c r="C520" s="185">
        <v>10</v>
      </c>
      <c r="D520" s="186">
        <f t="shared" si="10"/>
        <v>1</v>
      </c>
      <c r="E520" s="187"/>
    </row>
    <row r="521" customHeight="1" spans="1:5">
      <c r="A521" s="196" t="s">
        <v>491</v>
      </c>
      <c r="B521" s="185">
        <v>0</v>
      </c>
      <c r="C521" s="185">
        <v>0</v>
      </c>
      <c r="D521" s="186" t="e">
        <f t="shared" si="10"/>
        <v>#DIV/0!</v>
      </c>
      <c r="E521" s="187"/>
    </row>
    <row r="522" customHeight="1" spans="1:5">
      <c r="A522" s="196" t="s">
        <v>492</v>
      </c>
      <c r="B522" s="185">
        <v>991</v>
      </c>
      <c r="C522" s="185">
        <v>991</v>
      </c>
      <c r="D522" s="186">
        <f t="shared" si="10"/>
        <v>1</v>
      </c>
      <c r="E522" s="187"/>
    </row>
    <row r="523" customHeight="1" spans="1:5">
      <c r="A523" s="196" t="s">
        <v>493</v>
      </c>
      <c r="B523" s="185">
        <v>1059</v>
      </c>
      <c r="C523" s="185">
        <v>1060</v>
      </c>
      <c r="D523" s="186">
        <f t="shared" si="10"/>
        <v>1.00094428706327</v>
      </c>
      <c r="E523" s="187"/>
    </row>
    <row r="524" customHeight="1" spans="1:5">
      <c r="A524" s="192" t="s">
        <v>494</v>
      </c>
      <c r="B524" s="193">
        <f>SUM(B525:B531)</f>
        <v>150</v>
      </c>
      <c r="C524" s="193">
        <f>SUM(C525:C531)</f>
        <v>150</v>
      </c>
      <c r="D524" s="194">
        <f t="shared" si="10"/>
        <v>1</v>
      </c>
      <c r="E524" s="195"/>
    </row>
    <row r="525" customHeight="1" spans="1:5">
      <c r="A525" s="196" t="s">
        <v>142</v>
      </c>
      <c r="B525" s="185">
        <v>0</v>
      </c>
      <c r="C525" s="185">
        <v>0</v>
      </c>
      <c r="D525" s="186" t="e">
        <f t="shared" si="10"/>
        <v>#DIV/0!</v>
      </c>
      <c r="E525" s="187"/>
    </row>
    <row r="526" customHeight="1" spans="1:5">
      <c r="A526" s="196" t="s">
        <v>143</v>
      </c>
      <c r="B526" s="185">
        <v>0</v>
      </c>
      <c r="C526" s="185">
        <v>0</v>
      </c>
      <c r="D526" s="186" t="e">
        <f t="shared" si="10"/>
        <v>#DIV/0!</v>
      </c>
      <c r="E526" s="187"/>
    </row>
    <row r="527" s="179" customFormat="1" customHeight="1" spans="1:44">
      <c r="A527" s="196" t="s">
        <v>144</v>
      </c>
      <c r="B527" s="185">
        <v>0</v>
      </c>
      <c r="C527" s="185">
        <v>0</v>
      </c>
      <c r="D527" s="186" t="e">
        <f t="shared" si="10"/>
        <v>#DIV/0!</v>
      </c>
      <c r="E527" s="187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</row>
    <row r="528" customHeight="1" spans="1:5">
      <c r="A528" s="196" t="s">
        <v>495</v>
      </c>
      <c r="B528" s="185">
        <v>0</v>
      </c>
      <c r="C528" s="185">
        <v>0</v>
      </c>
      <c r="D528" s="186" t="e">
        <f t="shared" si="10"/>
        <v>#DIV/0!</v>
      </c>
      <c r="E528" s="187"/>
    </row>
    <row r="529" customHeight="1" spans="1:5">
      <c r="A529" s="196" t="s">
        <v>496</v>
      </c>
      <c r="B529" s="185">
        <v>150</v>
      </c>
      <c r="C529" s="185">
        <v>150</v>
      </c>
      <c r="D529" s="186">
        <f t="shared" si="10"/>
        <v>1</v>
      </c>
      <c r="E529" s="187"/>
    </row>
    <row r="530" customHeight="1" spans="1:5">
      <c r="A530" s="196" t="s">
        <v>497</v>
      </c>
      <c r="B530" s="185">
        <v>0</v>
      </c>
      <c r="C530" s="185">
        <v>0</v>
      </c>
      <c r="D530" s="186" t="e">
        <f t="shared" si="10"/>
        <v>#DIV/0!</v>
      </c>
      <c r="E530" s="187"/>
    </row>
    <row r="531" customHeight="1" spans="1:5">
      <c r="A531" s="196" t="s">
        <v>498</v>
      </c>
      <c r="B531" s="185">
        <v>0</v>
      </c>
      <c r="C531" s="185">
        <v>0</v>
      </c>
      <c r="D531" s="186" t="e">
        <f t="shared" si="10"/>
        <v>#DIV/0!</v>
      </c>
      <c r="E531" s="187"/>
    </row>
    <row r="532" customHeight="1" spans="1:5">
      <c r="A532" s="192" t="s">
        <v>499</v>
      </c>
      <c r="B532" s="193">
        <f>SUM(B533:B542)</f>
        <v>1772</v>
      </c>
      <c r="C532" s="193">
        <f>SUM(C533:C542)</f>
        <v>1772</v>
      </c>
      <c r="D532" s="194">
        <f t="shared" si="10"/>
        <v>1</v>
      </c>
      <c r="E532" s="195"/>
    </row>
    <row r="533" customHeight="1" spans="1:5">
      <c r="A533" s="196" t="s">
        <v>142</v>
      </c>
      <c r="B533" s="185">
        <v>0</v>
      </c>
      <c r="C533" s="185">
        <v>0</v>
      </c>
      <c r="D533" s="186" t="e">
        <f t="shared" si="10"/>
        <v>#DIV/0!</v>
      </c>
      <c r="E533" s="187"/>
    </row>
    <row r="534" customHeight="1" spans="1:5">
      <c r="A534" s="196" t="s">
        <v>143</v>
      </c>
      <c r="B534" s="185">
        <v>0</v>
      </c>
      <c r="C534" s="185">
        <v>0</v>
      </c>
      <c r="D534" s="186" t="e">
        <f t="shared" si="10"/>
        <v>#DIV/0!</v>
      </c>
      <c r="E534" s="187"/>
    </row>
    <row r="535" customHeight="1" spans="1:5">
      <c r="A535" s="196" t="s">
        <v>144</v>
      </c>
      <c r="B535" s="185">
        <v>0</v>
      </c>
      <c r="C535" s="185">
        <v>0</v>
      </c>
      <c r="D535" s="186" t="e">
        <f t="shared" si="10"/>
        <v>#DIV/0!</v>
      </c>
      <c r="E535" s="187"/>
    </row>
    <row r="536" customHeight="1" spans="1:5">
      <c r="A536" s="196" t="s">
        <v>500</v>
      </c>
      <c r="B536" s="185">
        <v>0</v>
      </c>
      <c r="C536" s="185">
        <v>0</v>
      </c>
      <c r="D536" s="186" t="e">
        <f t="shared" si="10"/>
        <v>#DIV/0!</v>
      </c>
      <c r="E536" s="187"/>
    </row>
    <row r="537" customHeight="1" spans="1:5">
      <c r="A537" s="196" t="s">
        <v>501</v>
      </c>
      <c r="B537" s="185">
        <v>0</v>
      </c>
      <c r="C537" s="185">
        <v>0</v>
      </c>
      <c r="D537" s="186" t="e">
        <f t="shared" si="10"/>
        <v>#DIV/0!</v>
      </c>
      <c r="E537" s="187"/>
    </row>
    <row r="538" s="179" customFormat="1" customHeight="1" spans="1:44">
      <c r="A538" s="196" t="s">
        <v>502</v>
      </c>
      <c r="B538" s="185">
        <v>0</v>
      </c>
      <c r="C538" s="185">
        <v>0</v>
      </c>
      <c r="D538" s="186" t="e">
        <f t="shared" si="10"/>
        <v>#DIV/0!</v>
      </c>
      <c r="E538" s="187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</row>
    <row r="539" customHeight="1" spans="1:5">
      <c r="A539" s="196" t="s">
        <v>503</v>
      </c>
      <c r="B539" s="185">
        <v>42</v>
      </c>
      <c r="C539" s="185">
        <v>42</v>
      </c>
      <c r="D539" s="186">
        <f t="shared" si="10"/>
        <v>1</v>
      </c>
      <c r="E539" s="187"/>
    </row>
    <row r="540" customHeight="1" spans="1:5">
      <c r="A540" s="196" t="s">
        <v>504</v>
      </c>
      <c r="B540" s="185">
        <v>280</v>
      </c>
      <c r="C540" s="185">
        <v>280</v>
      </c>
      <c r="D540" s="186">
        <f t="shared" si="10"/>
        <v>1</v>
      </c>
      <c r="E540" s="187"/>
    </row>
    <row r="541" customHeight="1" spans="1:5">
      <c r="A541" s="196" t="s">
        <v>505</v>
      </c>
      <c r="B541" s="185">
        <v>0</v>
      </c>
      <c r="C541" s="185">
        <v>0</v>
      </c>
      <c r="D541" s="186" t="e">
        <f t="shared" si="10"/>
        <v>#DIV/0!</v>
      </c>
      <c r="E541" s="187"/>
    </row>
    <row r="542" s="180" customFormat="1" customHeight="1" spans="1:44">
      <c r="A542" s="196" t="s">
        <v>506</v>
      </c>
      <c r="B542" s="185">
        <v>1450</v>
      </c>
      <c r="C542" s="185">
        <v>1450</v>
      </c>
      <c r="D542" s="186">
        <f t="shared" si="10"/>
        <v>1</v>
      </c>
      <c r="E542" s="187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</row>
    <row r="543" s="179" customFormat="1" customHeight="1" spans="1:44">
      <c r="A543" s="192" t="s">
        <v>507</v>
      </c>
      <c r="B543" s="193">
        <f>SUM(B544:B551)</f>
        <v>0</v>
      </c>
      <c r="C543" s="193">
        <f>SUM(C544:C551)</f>
        <v>0</v>
      </c>
      <c r="D543" s="194" t="e">
        <f t="shared" si="10"/>
        <v>#DIV/0!</v>
      </c>
      <c r="E543" s="19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</row>
    <row r="544" customHeight="1" spans="1:5">
      <c r="A544" s="196" t="s">
        <v>142</v>
      </c>
      <c r="B544" s="185">
        <v>0</v>
      </c>
      <c r="C544" s="185">
        <v>0</v>
      </c>
      <c r="D544" s="186" t="e">
        <f t="shared" si="10"/>
        <v>#DIV/0!</v>
      </c>
      <c r="E544" s="187"/>
    </row>
    <row r="545" customHeight="1" spans="1:5">
      <c r="A545" s="196" t="s">
        <v>143</v>
      </c>
      <c r="B545" s="185">
        <v>0</v>
      </c>
      <c r="C545" s="185">
        <v>0</v>
      </c>
      <c r="D545" s="186" t="e">
        <f t="shared" si="10"/>
        <v>#DIV/0!</v>
      </c>
      <c r="E545" s="187"/>
    </row>
    <row r="546" customHeight="1" spans="1:5">
      <c r="A546" s="196" t="s">
        <v>144</v>
      </c>
      <c r="B546" s="185">
        <v>0</v>
      </c>
      <c r="C546" s="185">
        <v>0</v>
      </c>
      <c r="D546" s="186" t="e">
        <f t="shared" si="10"/>
        <v>#DIV/0!</v>
      </c>
      <c r="E546" s="187"/>
    </row>
    <row r="547" customHeight="1" spans="1:5">
      <c r="A547" s="196" t="s">
        <v>508</v>
      </c>
      <c r="B547" s="185">
        <v>0</v>
      </c>
      <c r="C547" s="185">
        <v>0</v>
      </c>
      <c r="D547" s="186" t="e">
        <f t="shared" si="10"/>
        <v>#DIV/0!</v>
      </c>
      <c r="E547" s="187"/>
    </row>
    <row r="548" customHeight="1" spans="1:5">
      <c r="A548" s="196" t="s">
        <v>509</v>
      </c>
      <c r="B548" s="185">
        <v>0</v>
      </c>
      <c r="C548" s="185">
        <v>0</v>
      </c>
      <c r="D548" s="186" t="e">
        <f t="shared" si="10"/>
        <v>#DIV/0!</v>
      </c>
      <c r="E548" s="187"/>
    </row>
    <row r="549" customHeight="1" spans="1:5">
      <c r="A549" s="196" t="s">
        <v>510</v>
      </c>
      <c r="B549" s="185">
        <v>0</v>
      </c>
      <c r="C549" s="185">
        <v>0</v>
      </c>
      <c r="D549" s="186" t="e">
        <f t="shared" si="10"/>
        <v>#DIV/0!</v>
      </c>
      <c r="E549" s="187"/>
    </row>
    <row r="550" customHeight="1" spans="1:5">
      <c r="A550" s="196" t="s">
        <v>511</v>
      </c>
      <c r="B550" s="185">
        <v>0</v>
      </c>
      <c r="C550" s="185">
        <v>0</v>
      </c>
      <c r="D550" s="186" t="e">
        <f t="shared" si="10"/>
        <v>#DIV/0!</v>
      </c>
      <c r="E550" s="187"/>
    </row>
    <row r="551" customHeight="1" spans="1:5">
      <c r="A551" s="196" t="s">
        <v>512</v>
      </c>
      <c r="B551" s="185">
        <v>0</v>
      </c>
      <c r="C551" s="185">
        <v>0</v>
      </c>
      <c r="D551" s="186" t="e">
        <f t="shared" si="10"/>
        <v>#DIV/0!</v>
      </c>
      <c r="E551" s="187"/>
    </row>
    <row r="552" customHeight="1" spans="1:5">
      <c r="A552" s="192" t="s">
        <v>513</v>
      </c>
      <c r="B552" s="193">
        <f>SUM(B553:B559)</f>
        <v>1815</v>
      </c>
      <c r="C552" s="193">
        <f>SUM(C553:C559)</f>
        <v>1816</v>
      </c>
      <c r="D552" s="194">
        <f t="shared" si="10"/>
        <v>1.00055096418733</v>
      </c>
      <c r="E552" s="195"/>
    </row>
    <row r="553" customHeight="1" spans="1:5">
      <c r="A553" s="196" t="s">
        <v>142</v>
      </c>
      <c r="B553" s="185">
        <v>0</v>
      </c>
      <c r="C553" s="185">
        <v>0</v>
      </c>
      <c r="D553" s="186" t="e">
        <f t="shared" si="10"/>
        <v>#DIV/0!</v>
      </c>
      <c r="E553" s="187"/>
    </row>
    <row r="554" customHeight="1" spans="1:5">
      <c r="A554" s="196" t="s">
        <v>143</v>
      </c>
      <c r="B554" s="185">
        <v>0</v>
      </c>
      <c r="C554" s="185">
        <v>0</v>
      </c>
      <c r="D554" s="186" t="e">
        <f t="shared" si="10"/>
        <v>#DIV/0!</v>
      </c>
      <c r="E554" s="187"/>
    </row>
    <row r="555" customHeight="1" spans="1:5">
      <c r="A555" s="196" t="s">
        <v>144</v>
      </c>
      <c r="B555" s="185">
        <v>0</v>
      </c>
      <c r="C555" s="185">
        <v>0</v>
      </c>
      <c r="D555" s="186" t="e">
        <f t="shared" si="10"/>
        <v>#DIV/0!</v>
      </c>
      <c r="E555" s="187"/>
    </row>
    <row r="556" customHeight="1" spans="1:5">
      <c r="A556" s="196" t="s">
        <v>514</v>
      </c>
      <c r="B556" s="185">
        <v>0</v>
      </c>
      <c r="C556" s="185">
        <v>0</v>
      </c>
      <c r="D556" s="186" t="e">
        <f t="shared" si="10"/>
        <v>#DIV/0!</v>
      </c>
      <c r="E556" s="187"/>
    </row>
    <row r="557" customHeight="1" spans="1:5">
      <c r="A557" s="196" t="s">
        <v>515</v>
      </c>
      <c r="B557" s="185">
        <v>1026</v>
      </c>
      <c r="C557" s="185">
        <v>1026</v>
      </c>
      <c r="D557" s="186">
        <f t="shared" si="10"/>
        <v>1</v>
      </c>
      <c r="E557" s="187"/>
    </row>
    <row r="558" s="179" customFormat="1" customHeight="1" spans="1:44">
      <c r="A558" s="196" t="s">
        <v>516</v>
      </c>
      <c r="B558" s="185">
        <v>0</v>
      </c>
      <c r="C558" s="185">
        <v>0</v>
      </c>
      <c r="D558" s="186" t="e">
        <f t="shared" si="10"/>
        <v>#DIV/0!</v>
      </c>
      <c r="E558" s="187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</row>
    <row r="559" customHeight="1" spans="1:5">
      <c r="A559" s="196" t="s">
        <v>517</v>
      </c>
      <c r="B559" s="185">
        <v>789</v>
      </c>
      <c r="C559" s="185">
        <v>790</v>
      </c>
      <c r="D559" s="186">
        <f t="shared" si="10"/>
        <v>1.00126742712294</v>
      </c>
      <c r="E559" s="187"/>
    </row>
    <row r="560" customHeight="1" spans="1:5">
      <c r="A560" s="192" t="s">
        <v>518</v>
      </c>
      <c r="B560" s="193">
        <f>SUM(B561:B563)</f>
        <v>676</v>
      </c>
      <c r="C560" s="193">
        <f>SUM(C561:C563)</f>
        <v>676</v>
      </c>
      <c r="D560" s="194">
        <f t="shared" si="10"/>
        <v>1</v>
      </c>
      <c r="E560" s="195"/>
    </row>
    <row r="561" customHeight="1" spans="1:5">
      <c r="A561" s="196" t="s">
        <v>519</v>
      </c>
      <c r="B561" s="185">
        <v>250</v>
      </c>
      <c r="C561" s="185">
        <v>250</v>
      </c>
      <c r="D561" s="186">
        <f t="shared" si="10"/>
        <v>1</v>
      </c>
      <c r="E561" s="187"/>
    </row>
    <row r="562" customHeight="1" spans="1:5">
      <c r="A562" s="196" t="s">
        <v>520</v>
      </c>
      <c r="B562" s="185">
        <v>0</v>
      </c>
      <c r="C562" s="185">
        <v>0</v>
      </c>
      <c r="D562" s="186" t="e">
        <f t="shared" si="10"/>
        <v>#DIV/0!</v>
      </c>
      <c r="E562" s="187"/>
    </row>
    <row r="563" customHeight="1" spans="1:5">
      <c r="A563" s="196" t="s">
        <v>521</v>
      </c>
      <c r="B563" s="185">
        <v>426</v>
      </c>
      <c r="C563" s="185">
        <v>426</v>
      </c>
      <c r="D563" s="186">
        <f t="shared" si="10"/>
        <v>1</v>
      </c>
      <c r="E563" s="187"/>
    </row>
    <row r="564" customHeight="1" spans="1:5">
      <c r="A564" s="188" t="s">
        <v>522</v>
      </c>
      <c r="B564" s="189">
        <f>B565+B579+B587+B589+B597+B601+B611+B619+B626+B634+B643+B648+B651+B654+B657+B660+B663+B667+B672+B680+B683</f>
        <v>133855</v>
      </c>
      <c r="C564" s="189">
        <f>C565+C579+C587+C589+C597+C601+C611+C619+C626+C634+C643+C648+C651+C654+C657+C660+C663+C667+C672+C680+C683</f>
        <v>137000</v>
      </c>
      <c r="D564" s="190">
        <f t="shared" si="10"/>
        <v>1.02349557356841</v>
      </c>
      <c r="E564" s="191"/>
    </row>
    <row r="565" customHeight="1" spans="1:5">
      <c r="A565" s="192" t="s">
        <v>523</v>
      </c>
      <c r="B565" s="193">
        <f>SUM(B566:B578)</f>
        <v>3543</v>
      </c>
      <c r="C565" s="193">
        <f>SUM(C566:C578)</f>
        <v>3856</v>
      </c>
      <c r="D565" s="194">
        <f t="shared" si="10"/>
        <v>1.08834321196726</v>
      </c>
      <c r="E565" s="195"/>
    </row>
    <row r="566" customHeight="1" spans="1:5">
      <c r="A566" s="196" t="s">
        <v>142</v>
      </c>
      <c r="B566" s="185">
        <v>1095</v>
      </c>
      <c r="C566" s="185">
        <v>1200</v>
      </c>
      <c r="D566" s="186">
        <f t="shared" si="10"/>
        <v>1.0958904109589</v>
      </c>
      <c r="E566" s="187"/>
    </row>
    <row r="567" customHeight="1" spans="1:5">
      <c r="A567" s="196" t="s">
        <v>143</v>
      </c>
      <c r="B567" s="185">
        <v>3</v>
      </c>
      <c r="C567" s="185">
        <v>6</v>
      </c>
      <c r="D567" s="186">
        <f t="shared" si="10"/>
        <v>2</v>
      </c>
      <c r="E567" s="187"/>
    </row>
    <row r="568" customHeight="1" spans="1:5">
      <c r="A568" s="196" t="s">
        <v>144</v>
      </c>
      <c r="B568" s="185">
        <v>0</v>
      </c>
      <c r="C568" s="185">
        <v>0</v>
      </c>
      <c r="D568" s="186" t="e">
        <f t="shared" si="10"/>
        <v>#DIV/0!</v>
      </c>
      <c r="E568" s="187"/>
    </row>
    <row r="569" s="179" customFormat="1" customHeight="1" spans="1:44">
      <c r="A569" s="196" t="s">
        <v>524</v>
      </c>
      <c r="B569" s="185">
        <v>0</v>
      </c>
      <c r="C569" s="185">
        <v>0</v>
      </c>
      <c r="D569" s="186" t="e">
        <f t="shared" si="10"/>
        <v>#DIV/0!</v>
      </c>
      <c r="E569" s="187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</row>
    <row r="570" customHeight="1" spans="1:5">
      <c r="A570" s="196" t="s">
        <v>525</v>
      </c>
      <c r="B570" s="185">
        <v>95</v>
      </c>
      <c r="C570" s="185">
        <v>100</v>
      </c>
      <c r="D570" s="186">
        <f t="shared" si="10"/>
        <v>1.05263157894737</v>
      </c>
      <c r="E570" s="187"/>
    </row>
    <row r="571" s="179" customFormat="1" customHeight="1" spans="1:44">
      <c r="A571" s="196" t="s">
        <v>526</v>
      </c>
      <c r="B571" s="185">
        <v>0</v>
      </c>
      <c r="C571" s="185">
        <v>0</v>
      </c>
      <c r="D571" s="186" t="e">
        <f t="shared" si="10"/>
        <v>#DIV/0!</v>
      </c>
      <c r="E571" s="187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</row>
    <row r="572" customHeight="1" spans="1:5">
      <c r="A572" s="196" t="s">
        <v>527</v>
      </c>
      <c r="B572" s="185">
        <v>0</v>
      </c>
      <c r="C572" s="185">
        <v>0</v>
      </c>
      <c r="D572" s="186" t="e">
        <f t="shared" si="10"/>
        <v>#DIV/0!</v>
      </c>
      <c r="E572" s="187"/>
    </row>
    <row r="573" customHeight="1" spans="1:5">
      <c r="A573" s="196" t="s">
        <v>183</v>
      </c>
      <c r="B573" s="185">
        <v>0</v>
      </c>
      <c r="C573" s="185">
        <v>0</v>
      </c>
      <c r="D573" s="186" t="e">
        <f t="shared" si="10"/>
        <v>#DIV/0!</v>
      </c>
      <c r="E573" s="187"/>
    </row>
    <row r="574" customHeight="1" spans="1:5">
      <c r="A574" s="196" t="s">
        <v>528</v>
      </c>
      <c r="B574" s="185">
        <v>0</v>
      </c>
      <c r="C574" s="185">
        <v>0</v>
      </c>
      <c r="D574" s="186" t="e">
        <f t="shared" si="10"/>
        <v>#DIV/0!</v>
      </c>
      <c r="E574" s="187"/>
    </row>
    <row r="575" customHeight="1" spans="1:5">
      <c r="A575" s="196" t="s">
        <v>529</v>
      </c>
      <c r="B575" s="185">
        <v>0</v>
      </c>
      <c r="C575" s="185">
        <v>0</v>
      </c>
      <c r="D575" s="186" t="e">
        <f t="shared" si="10"/>
        <v>#DIV/0!</v>
      </c>
      <c r="E575" s="187"/>
    </row>
    <row r="576" customHeight="1" spans="1:5">
      <c r="A576" s="196" t="s">
        <v>530</v>
      </c>
      <c r="B576" s="185">
        <v>977</v>
      </c>
      <c r="C576" s="185">
        <v>1000</v>
      </c>
      <c r="D576" s="186">
        <f t="shared" si="10"/>
        <v>1.02354145342886</v>
      </c>
      <c r="E576" s="187"/>
    </row>
    <row r="577" customHeight="1" spans="1:5">
      <c r="A577" s="196" t="s">
        <v>531</v>
      </c>
      <c r="B577" s="185">
        <v>39</v>
      </c>
      <c r="C577" s="185">
        <v>50</v>
      </c>
      <c r="D577" s="186">
        <f t="shared" si="10"/>
        <v>1.28205128205128</v>
      </c>
      <c r="E577" s="187"/>
    </row>
    <row r="578" customHeight="1" spans="1:5">
      <c r="A578" s="196" t="s">
        <v>532</v>
      </c>
      <c r="B578" s="185">
        <v>1334</v>
      </c>
      <c r="C578" s="185">
        <v>1500</v>
      </c>
      <c r="D578" s="186">
        <f t="shared" si="10"/>
        <v>1.12443778110945</v>
      </c>
      <c r="E578" s="187"/>
    </row>
    <row r="579" customHeight="1" spans="1:5">
      <c r="A579" s="192" t="s">
        <v>533</v>
      </c>
      <c r="B579" s="193">
        <f>SUM(B580:B586)</f>
        <v>15705</v>
      </c>
      <c r="C579" s="193">
        <f>SUM(C580:C586)</f>
        <v>16100</v>
      </c>
      <c r="D579" s="194">
        <f t="shared" si="10"/>
        <v>1.02515122572429</v>
      </c>
      <c r="E579" s="195"/>
    </row>
    <row r="580" s="179" customFormat="1" customHeight="1" spans="1:44">
      <c r="A580" s="196" t="s">
        <v>142</v>
      </c>
      <c r="B580" s="185">
        <v>545</v>
      </c>
      <c r="C580" s="185">
        <v>600</v>
      </c>
      <c r="D580" s="186">
        <f t="shared" si="10"/>
        <v>1.10091743119266</v>
      </c>
      <c r="E580" s="187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</row>
    <row r="581" customHeight="1" spans="1:5">
      <c r="A581" s="196" t="s">
        <v>143</v>
      </c>
      <c r="B581" s="185">
        <v>0</v>
      </c>
      <c r="C581" s="185">
        <v>0</v>
      </c>
      <c r="D581" s="186" t="e">
        <f t="shared" ref="D581:D644" si="11">C581/B581</f>
        <v>#DIV/0!</v>
      </c>
      <c r="E581" s="187"/>
    </row>
    <row r="582" customHeight="1" spans="1:5">
      <c r="A582" s="196" t="s">
        <v>144</v>
      </c>
      <c r="B582" s="185">
        <v>0</v>
      </c>
      <c r="C582" s="185">
        <v>0</v>
      </c>
      <c r="D582" s="186" t="e">
        <f t="shared" si="11"/>
        <v>#DIV/0!</v>
      </c>
      <c r="E582" s="187"/>
    </row>
    <row r="583" customHeight="1" spans="1:5">
      <c r="A583" s="196" t="s">
        <v>534</v>
      </c>
      <c r="B583" s="185">
        <v>0</v>
      </c>
      <c r="C583" s="185">
        <v>0</v>
      </c>
      <c r="D583" s="186" t="e">
        <f t="shared" si="11"/>
        <v>#DIV/0!</v>
      </c>
      <c r="E583" s="187"/>
    </row>
    <row r="584" s="179" customFormat="1" customHeight="1" spans="1:44">
      <c r="A584" s="196" t="s">
        <v>535</v>
      </c>
      <c r="B584" s="185">
        <v>0</v>
      </c>
      <c r="C584" s="185">
        <v>0</v>
      </c>
      <c r="D584" s="186" t="e">
        <f t="shared" si="11"/>
        <v>#DIV/0!</v>
      </c>
      <c r="E584" s="187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</row>
    <row r="585" customHeight="1" spans="1:5">
      <c r="A585" s="196" t="s">
        <v>536</v>
      </c>
      <c r="B585" s="185">
        <v>12788</v>
      </c>
      <c r="C585" s="185">
        <v>13000</v>
      </c>
      <c r="D585" s="186">
        <f t="shared" si="11"/>
        <v>1.01657804191429</v>
      </c>
      <c r="E585" s="187"/>
    </row>
    <row r="586" customHeight="1" spans="1:5">
      <c r="A586" s="196" t="s">
        <v>537</v>
      </c>
      <c r="B586" s="185">
        <v>2372</v>
      </c>
      <c r="C586" s="185">
        <v>2500</v>
      </c>
      <c r="D586" s="186">
        <f t="shared" si="11"/>
        <v>1.0539629005059</v>
      </c>
      <c r="E586" s="187"/>
    </row>
    <row r="587" customHeight="1" spans="1:5">
      <c r="A587" s="192" t="s">
        <v>538</v>
      </c>
      <c r="B587" s="193">
        <f>B588</f>
        <v>0</v>
      </c>
      <c r="C587" s="193">
        <f>C588</f>
        <v>0</v>
      </c>
      <c r="D587" s="194" t="e">
        <f t="shared" si="11"/>
        <v>#DIV/0!</v>
      </c>
      <c r="E587" s="195"/>
    </row>
    <row r="588" customHeight="1" spans="1:5">
      <c r="A588" s="196" t="s">
        <v>539</v>
      </c>
      <c r="B588" s="185">
        <v>0</v>
      </c>
      <c r="C588" s="185">
        <v>0</v>
      </c>
      <c r="D588" s="186" t="e">
        <f t="shared" si="11"/>
        <v>#DIV/0!</v>
      </c>
      <c r="E588" s="187"/>
    </row>
    <row r="589" customHeight="1" spans="1:5">
      <c r="A589" s="192" t="s">
        <v>540</v>
      </c>
      <c r="B589" s="193">
        <f>SUM(B590:B596)</f>
        <v>36298</v>
      </c>
      <c r="C589" s="193">
        <f>SUM(C590:C596)</f>
        <v>37050</v>
      </c>
      <c r="D589" s="194">
        <f t="shared" si="11"/>
        <v>1.02071739489779</v>
      </c>
      <c r="E589" s="195"/>
    </row>
    <row r="590" customHeight="1" spans="1:5">
      <c r="A590" s="196" t="s">
        <v>541</v>
      </c>
      <c r="B590" s="185">
        <v>34</v>
      </c>
      <c r="C590" s="185">
        <v>50</v>
      </c>
      <c r="D590" s="186">
        <f t="shared" si="11"/>
        <v>1.47058823529412</v>
      </c>
      <c r="E590" s="187"/>
    </row>
    <row r="591" customHeight="1" spans="1:5">
      <c r="A591" s="196" t="s">
        <v>542</v>
      </c>
      <c r="B591" s="185">
        <v>0</v>
      </c>
      <c r="C591" s="185">
        <v>0</v>
      </c>
      <c r="D591" s="186" t="e">
        <f t="shared" si="11"/>
        <v>#DIV/0!</v>
      </c>
      <c r="E591" s="187"/>
    </row>
    <row r="592" customHeight="1" spans="1:5">
      <c r="A592" s="196" t="s">
        <v>543</v>
      </c>
      <c r="B592" s="185">
        <v>556</v>
      </c>
      <c r="C592" s="185">
        <v>600</v>
      </c>
      <c r="D592" s="186">
        <f t="shared" si="11"/>
        <v>1.07913669064748</v>
      </c>
      <c r="E592" s="187"/>
    </row>
    <row r="593" s="179" customFormat="1" customHeight="1" spans="1:44">
      <c r="A593" s="196" t="s">
        <v>544</v>
      </c>
      <c r="B593" s="185">
        <v>14478</v>
      </c>
      <c r="C593" s="185">
        <v>15000</v>
      </c>
      <c r="D593" s="186">
        <f t="shared" si="11"/>
        <v>1.03605470368835</v>
      </c>
      <c r="E593" s="187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</row>
    <row r="594" customHeight="1" spans="1:5">
      <c r="A594" s="196" t="s">
        <v>545</v>
      </c>
      <c r="B594" s="185">
        <v>7611</v>
      </c>
      <c r="C594" s="185">
        <v>7700</v>
      </c>
      <c r="D594" s="186">
        <f t="shared" si="11"/>
        <v>1.01169360136644</v>
      </c>
      <c r="E594" s="187"/>
    </row>
    <row r="595" customHeight="1" spans="1:5">
      <c r="A595" s="196" t="s">
        <v>546</v>
      </c>
      <c r="B595" s="185">
        <v>13619</v>
      </c>
      <c r="C595" s="185">
        <v>13700</v>
      </c>
      <c r="D595" s="186">
        <f t="shared" si="11"/>
        <v>1.00594757324326</v>
      </c>
      <c r="E595" s="187"/>
    </row>
    <row r="596" customHeight="1" spans="1:5">
      <c r="A596" s="196" t="s">
        <v>547</v>
      </c>
      <c r="B596" s="185">
        <v>0</v>
      </c>
      <c r="C596" s="185">
        <v>0</v>
      </c>
      <c r="D596" s="186" t="e">
        <f t="shared" si="11"/>
        <v>#DIV/0!</v>
      </c>
      <c r="E596" s="187"/>
    </row>
    <row r="597" customHeight="1" spans="1:5">
      <c r="A597" s="192" t="s">
        <v>548</v>
      </c>
      <c r="B597" s="193">
        <f>SUM(B598:B600)</f>
        <v>0</v>
      </c>
      <c r="C597" s="193">
        <f>SUM(C598:C600)</f>
        <v>0</v>
      </c>
      <c r="D597" s="194" t="e">
        <f t="shared" si="11"/>
        <v>#DIV/0!</v>
      </c>
      <c r="E597" s="195"/>
    </row>
    <row r="598" customHeight="1" spans="1:5">
      <c r="A598" s="196" t="s">
        <v>549</v>
      </c>
      <c r="B598" s="185">
        <v>0</v>
      </c>
      <c r="C598" s="185">
        <v>0</v>
      </c>
      <c r="D598" s="186" t="e">
        <f t="shared" si="11"/>
        <v>#DIV/0!</v>
      </c>
      <c r="E598" s="187"/>
    </row>
    <row r="599" customHeight="1" spans="1:5">
      <c r="A599" s="196" t="s">
        <v>550</v>
      </c>
      <c r="B599" s="185">
        <v>0</v>
      </c>
      <c r="C599" s="185">
        <v>0</v>
      </c>
      <c r="D599" s="186" t="e">
        <f t="shared" si="11"/>
        <v>#DIV/0!</v>
      </c>
      <c r="E599" s="187"/>
    </row>
    <row r="600" customHeight="1" spans="1:5">
      <c r="A600" s="196" t="s">
        <v>551</v>
      </c>
      <c r="B600" s="185">
        <v>0</v>
      </c>
      <c r="C600" s="185">
        <v>0</v>
      </c>
      <c r="D600" s="186" t="e">
        <f t="shared" si="11"/>
        <v>#DIV/0!</v>
      </c>
      <c r="E600" s="187"/>
    </row>
    <row r="601" s="179" customFormat="1" customHeight="1" spans="1:44">
      <c r="A601" s="192" t="s">
        <v>552</v>
      </c>
      <c r="B601" s="193">
        <f>SUM(B602:B610)</f>
        <v>4703</v>
      </c>
      <c r="C601" s="193">
        <f>SUM(C602:C610)</f>
        <v>5000</v>
      </c>
      <c r="D601" s="194">
        <f t="shared" si="11"/>
        <v>1.06315118009781</v>
      </c>
      <c r="E601" s="19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</row>
    <row r="602" customHeight="1" spans="1:5">
      <c r="A602" s="196" t="s">
        <v>553</v>
      </c>
      <c r="B602" s="185">
        <v>0</v>
      </c>
      <c r="C602" s="185">
        <v>0</v>
      </c>
      <c r="D602" s="186" t="e">
        <f t="shared" si="11"/>
        <v>#DIV/0!</v>
      </c>
      <c r="E602" s="187"/>
    </row>
    <row r="603" customHeight="1" spans="1:5">
      <c r="A603" s="196" t="s">
        <v>554</v>
      </c>
      <c r="B603" s="185">
        <v>0</v>
      </c>
      <c r="C603" s="185">
        <v>0</v>
      </c>
      <c r="D603" s="186" t="e">
        <f t="shared" si="11"/>
        <v>#DIV/0!</v>
      </c>
      <c r="E603" s="187"/>
    </row>
    <row r="604" customHeight="1" spans="1:5">
      <c r="A604" s="196" t="s">
        <v>555</v>
      </c>
      <c r="B604" s="185">
        <v>221</v>
      </c>
      <c r="C604" s="185">
        <v>300</v>
      </c>
      <c r="D604" s="186">
        <f t="shared" si="11"/>
        <v>1.35746606334842</v>
      </c>
      <c r="E604" s="187"/>
    </row>
    <row r="605" customHeight="1" spans="1:5">
      <c r="A605" s="196" t="s">
        <v>556</v>
      </c>
      <c r="B605" s="185">
        <v>2722</v>
      </c>
      <c r="C605" s="185">
        <v>2800</v>
      </c>
      <c r="D605" s="186">
        <f t="shared" si="11"/>
        <v>1.02865540044085</v>
      </c>
      <c r="E605" s="187"/>
    </row>
    <row r="606" customHeight="1" spans="1:5">
      <c r="A606" s="196" t="s">
        <v>557</v>
      </c>
      <c r="B606" s="185">
        <v>0</v>
      </c>
      <c r="C606" s="185">
        <v>0</v>
      </c>
      <c r="D606" s="186" t="e">
        <f t="shared" si="11"/>
        <v>#DIV/0!</v>
      </c>
      <c r="E606" s="187"/>
    </row>
    <row r="607" s="179" customFormat="1" customHeight="1" spans="1:44">
      <c r="A607" s="196" t="s">
        <v>558</v>
      </c>
      <c r="B607" s="185">
        <v>523</v>
      </c>
      <c r="C607" s="185">
        <v>600</v>
      </c>
      <c r="D607" s="186">
        <f t="shared" si="11"/>
        <v>1.1472275334608</v>
      </c>
      <c r="E607" s="187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</row>
    <row r="608" customHeight="1" spans="1:5">
      <c r="A608" s="196" t="s">
        <v>559</v>
      </c>
      <c r="B608" s="185">
        <v>0</v>
      </c>
      <c r="C608" s="185">
        <v>0</v>
      </c>
      <c r="D608" s="186" t="e">
        <f t="shared" si="11"/>
        <v>#DIV/0!</v>
      </c>
      <c r="E608" s="187"/>
    </row>
    <row r="609" customHeight="1" spans="1:5">
      <c r="A609" s="196" t="s">
        <v>560</v>
      </c>
      <c r="B609" s="185">
        <v>0</v>
      </c>
      <c r="C609" s="185">
        <v>0</v>
      </c>
      <c r="D609" s="186" t="e">
        <f t="shared" si="11"/>
        <v>#DIV/0!</v>
      </c>
      <c r="E609" s="187"/>
    </row>
    <row r="610" customHeight="1" spans="1:5">
      <c r="A610" s="196" t="s">
        <v>561</v>
      </c>
      <c r="B610" s="185">
        <v>1237</v>
      </c>
      <c r="C610" s="185">
        <v>1300</v>
      </c>
      <c r="D610" s="186">
        <f t="shared" si="11"/>
        <v>1.05092966855295</v>
      </c>
      <c r="E610" s="187"/>
    </row>
    <row r="611" customHeight="1" spans="1:5">
      <c r="A611" s="192" t="s">
        <v>562</v>
      </c>
      <c r="B611" s="193">
        <f>SUM(B612:B618)</f>
        <v>4366</v>
      </c>
      <c r="C611" s="193">
        <f>SUM(C612:C618)</f>
        <v>4800</v>
      </c>
      <c r="D611" s="194">
        <f t="shared" si="11"/>
        <v>1.099404489235</v>
      </c>
      <c r="E611" s="195"/>
    </row>
    <row r="612" customHeight="1" spans="1:5">
      <c r="A612" s="196" t="s">
        <v>563</v>
      </c>
      <c r="B612" s="185">
        <v>91</v>
      </c>
      <c r="C612" s="185">
        <v>100</v>
      </c>
      <c r="D612" s="186">
        <f t="shared" si="11"/>
        <v>1.0989010989011</v>
      </c>
      <c r="E612" s="187"/>
    </row>
    <row r="613" customHeight="1" spans="1:5">
      <c r="A613" s="196" t="s">
        <v>564</v>
      </c>
      <c r="B613" s="185">
        <v>618</v>
      </c>
      <c r="C613" s="185">
        <v>700</v>
      </c>
      <c r="D613" s="186">
        <f t="shared" si="11"/>
        <v>1.13268608414239</v>
      </c>
      <c r="E613" s="187"/>
    </row>
    <row r="614" s="179" customFormat="1" customHeight="1" spans="1:44">
      <c r="A614" s="196" t="s">
        <v>565</v>
      </c>
      <c r="B614" s="185">
        <v>1207</v>
      </c>
      <c r="C614" s="185">
        <v>1300</v>
      </c>
      <c r="D614" s="186">
        <f t="shared" si="11"/>
        <v>1.07705053852527</v>
      </c>
      <c r="E614" s="187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</row>
    <row r="615" customHeight="1" spans="1:5">
      <c r="A615" s="196" t="s">
        <v>566</v>
      </c>
      <c r="B615" s="185">
        <v>0</v>
      </c>
      <c r="C615" s="185">
        <v>0</v>
      </c>
      <c r="D615" s="186" t="e">
        <f t="shared" si="11"/>
        <v>#DIV/0!</v>
      </c>
      <c r="E615" s="187"/>
    </row>
    <row r="616" customHeight="1" spans="1:5">
      <c r="A616" s="196" t="s">
        <v>567</v>
      </c>
      <c r="B616" s="185">
        <v>1111</v>
      </c>
      <c r="C616" s="185">
        <v>1200</v>
      </c>
      <c r="D616" s="186">
        <f t="shared" si="11"/>
        <v>1.08010801080108</v>
      </c>
      <c r="E616" s="187"/>
    </row>
    <row r="617" customHeight="1" spans="1:5">
      <c r="A617" s="196" t="s">
        <v>568</v>
      </c>
      <c r="B617" s="185">
        <v>223</v>
      </c>
      <c r="C617" s="185">
        <v>300</v>
      </c>
      <c r="D617" s="186">
        <f t="shared" si="11"/>
        <v>1.34529147982063</v>
      </c>
      <c r="E617" s="187"/>
    </row>
    <row r="618" customHeight="1" spans="1:5">
      <c r="A618" s="196" t="s">
        <v>569</v>
      </c>
      <c r="B618" s="185">
        <v>1116</v>
      </c>
      <c r="C618" s="185">
        <v>1200</v>
      </c>
      <c r="D618" s="186">
        <f t="shared" si="11"/>
        <v>1.0752688172043</v>
      </c>
      <c r="E618" s="187"/>
    </row>
    <row r="619" customHeight="1" spans="1:5">
      <c r="A619" s="192" t="s">
        <v>570</v>
      </c>
      <c r="B619" s="193">
        <f>SUM(B620:B625)</f>
        <v>19590</v>
      </c>
      <c r="C619" s="193">
        <f>SUM(C620:C625)</f>
        <v>19930</v>
      </c>
      <c r="D619" s="194">
        <f t="shared" si="11"/>
        <v>1.01735579377233</v>
      </c>
      <c r="E619" s="195"/>
    </row>
    <row r="620" customHeight="1" spans="1:5">
      <c r="A620" s="196" t="s">
        <v>571</v>
      </c>
      <c r="B620" s="185">
        <v>1716</v>
      </c>
      <c r="C620" s="185">
        <v>1800</v>
      </c>
      <c r="D620" s="186">
        <f t="shared" si="11"/>
        <v>1.04895104895105</v>
      </c>
      <c r="E620" s="187"/>
    </row>
    <row r="621" customHeight="1" spans="1:5">
      <c r="A621" s="196" t="s">
        <v>572</v>
      </c>
      <c r="B621" s="185">
        <v>9499</v>
      </c>
      <c r="C621" s="185">
        <v>9500</v>
      </c>
      <c r="D621" s="186">
        <f t="shared" si="11"/>
        <v>1.00010527423939</v>
      </c>
      <c r="E621" s="187"/>
    </row>
    <row r="622" customHeight="1" spans="1:5">
      <c r="A622" s="196" t="s">
        <v>573</v>
      </c>
      <c r="B622" s="185">
        <v>1422</v>
      </c>
      <c r="C622" s="185">
        <v>1500</v>
      </c>
      <c r="D622" s="186">
        <f t="shared" si="11"/>
        <v>1.05485232067511</v>
      </c>
      <c r="E622" s="187"/>
    </row>
    <row r="623" s="179" customFormat="1" customHeight="1" spans="1:44">
      <c r="A623" s="196" t="s">
        <v>574</v>
      </c>
      <c r="B623" s="185">
        <v>19</v>
      </c>
      <c r="C623" s="185">
        <v>30</v>
      </c>
      <c r="D623" s="186">
        <f t="shared" si="11"/>
        <v>1.57894736842105</v>
      </c>
      <c r="E623" s="187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</row>
    <row r="624" customHeight="1" spans="1:5">
      <c r="A624" s="196" t="s">
        <v>575</v>
      </c>
      <c r="B624" s="185">
        <v>257</v>
      </c>
      <c r="C624" s="185">
        <v>300</v>
      </c>
      <c r="D624" s="186">
        <f t="shared" si="11"/>
        <v>1.16731517509728</v>
      </c>
      <c r="E624" s="187"/>
    </row>
    <row r="625" customHeight="1" spans="1:5">
      <c r="A625" s="196" t="s">
        <v>576</v>
      </c>
      <c r="B625" s="185">
        <v>6677</v>
      </c>
      <c r="C625" s="185">
        <v>6800</v>
      </c>
      <c r="D625" s="186">
        <f t="shared" si="11"/>
        <v>1.01842144675753</v>
      </c>
      <c r="E625" s="187"/>
    </row>
    <row r="626" customHeight="1" spans="1:5">
      <c r="A626" s="192" t="s">
        <v>577</v>
      </c>
      <c r="B626" s="193">
        <f>SUM(B627:B633)</f>
        <v>5489</v>
      </c>
      <c r="C626" s="193">
        <f>SUM(C627:C633)</f>
        <v>5600</v>
      </c>
      <c r="D626" s="194">
        <f t="shared" si="11"/>
        <v>1.02022226270723</v>
      </c>
      <c r="E626" s="195"/>
    </row>
    <row r="627" customHeight="1" spans="1:5">
      <c r="A627" s="196" t="s">
        <v>578</v>
      </c>
      <c r="B627" s="185">
        <v>74</v>
      </c>
      <c r="C627" s="185">
        <v>100</v>
      </c>
      <c r="D627" s="186">
        <f t="shared" si="11"/>
        <v>1.35135135135135</v>
      </c>
      <c r="E627" s="187"/>
    </row>
    <row r="628" customHeight="1" spans="1:5">
      <c r="A628" s="196" t="s">
        <v>579</v>
      </c>
      <c r="B628" s="185">
        <v>5139</v>
      </c>
      <c r="C628" s="185">
        <v>5200</v>
      </c>
      <c r="D628" s="186">
        <f t="shared" si="11"/>
        <v>1.01187001362133</v>
      </c>
      <c r="E628" s="187"/>
    </row>
    <row r="629" s="179" customFormat="1" customHeight="1" spans="1:44">
      <c r="A629" s="196" t="s">
        <v>580</v>
      </c>
      <c r="B629" s="185">
        <v>0</v>
      </c>
      <c r="C629" s="185">
        <v>0</v>
      </c>
      <c r="D629" s="186" t="e">
        <f t="shared" si="11"/>
        <v>#DIV/0!</v>
      </c>
      <c r="E629" s="187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</row>
    <row r="630" customHeight="1" spans="1:5">
      <c r="A630" s="196" t="s">
        <v>581</v>
      </c>
      <c r="B630" s="185">
        <v>101</v>
      </c>
      <c r="C630" s="185">
        <v>110</v>
      </c>
      <c r="D630" s="186">
        <f t="shared" si="11"/>
        <v>1.08910891089109</v>
      </c>
      <c r="E630" s="187"/>
    </row>
    <row r="631" customHeight="1" spans="1:5">
      <c r="A631" s="196" t="s">
        <v>582</v>
      </c>
      <c r="B631" s="185">
        <v>164</v>
      </c>
      <c r="C631" s="185">
        <v>170</v>
      </c>
      <c r="D631" s="186">
        <f t="shared" si="11"/>
        <v>1.03658536585366</v>
      </c>
      <c r="E631" s="187"/>
    </row>
    <row r="632" customHeight="1" spans="1:5">
      <c r="A632" s="196" t="s">
        <v>583</v>
      </c>
      <c r="B632" s="185">
        <v>7</v>
      </c>
      <c r="C632" s="185">
        <v>10</v>
      </c>
      <c r="D632" s="186">
        <f t="shared" si="11"/>
        <v>1.42857142857143</v>
      </c>
      <c r="E632" s="187"/>
    </row>
    <row r="633" customHeight="1" spans="1:5">
      <c r="A633" s="196" t="s">
        <v>584</v>
      </c>
      <c r="B633" s="185">
        <v>4</v>
      </c>
      <c r="C633" s="185">
        <v>10</v>
      </c>
      <c r="D633" s="186">
        <f t="shared" si="11"/>
        <v>2.5</v>
      </c>
      <c r="E633" s="187"/>
    </row>
    <row r="634" s="179" customFormat="1" customHeight="1" spans="1:44">
      <c r="A634" s="192" t="s">
        <v>585</v>
      </c>
      <c r="B634" s="193">
        <f>SUM(B635:B642)</f>
        <v>4890</v>
      </c>
      <c r="C634" s="193">
        <f>SUM(C635:C642)</f>
        <v>5200</v>
      </c>
      <c r="D634" s="194">
        <f t="shared" si="11"/>
        <v>1.06339468302658</v>
      </c>
      <c r="E634" s="19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</row>
    <row r="635" customHeight="1" spans="1:5">
      <c r="A635" s="196" t="s">
        <v>142</v>
      </c>
      <c r="B635" s="185">
        <v>251</v>
      </c>
      <c r="C635" s="185">
        <v>300</v>
      </c>
      <c r="D635" s="186">
        <f t="shared" si="11"/>
        <v>1.19521912350598</v>
      </c>
      <c r="E635" s="187"/>
    </row>
    <row r="636" customHeight="1" spans="1:5">
      <c r="A636" s="196" t="s">
        <v>143</v>
      </c>
      <c r="B636" s="185">
        <v>0</v>
      </c>
      <c r="C636" s="185">
        <v>0</v>
      </c>
      <c r="D636" s="186" t="e">
        <f t="shared" si="11"/>
        <v>#DIV/0!</v>
      </c>
      <c r="E636" s="187"/>
    </row>
    <row r="637" s="179" customFormat="1" customHeight="1" spans="1:44">
      <c r="A637" s="196" t="s">
        <v>144</v>
      </c>
      <c r="B637" s="185">
        <v>0</v>
      </c>
      <c r="C637" s="185">
        <v>0</v>
      </c>
      <c r="D637" s="186" t="e">
        <f t="shared" si="11"/>
        <v>#DIV/0!</v>
      </c>
      <c r="E637" s="187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</row>
    <row r="638" customHeight="1" spans="1:5">
      <c r="A638" s="196" t="s">
        <v>586</v>
      </c>
      <c r="B638" s="185">
        <v>406</v>
      </c>
      <c r="C638" s="185">
        <v>500</v>
      </c>
      <c r="D638" s="186">
        <f t="shared" si="11"/>
        <v>1.23152709359606</v>
      </c>
      <c r="E638" s="187"/>
    </row>
    <row r="639" customHeight="1" spans="1:5">
      <c r="A639" s="196" t="s">
        <v>587</v>
      </c>
      <c r="B639" s="185">
        <v>1413</v>
      </c>
      <c r="C639" s="185">
        <v>1500</v>
      </c>
      <c r="D639" s="186">
        <f t="shared" si="11"/>
        <v>1.06157112526539</v>
      </c>
      <c r="E639" s="187"/>
    </row>
    <row r="640" s="179" customFormat="1" customHeight="1" spans="1:44">
      <c r="A640" s="196" t="s">
        <v>588</v>
      </c>
      <c r="B640" s="185">
        <v>0</v>
      </c>
      <c r="C640" s="185">
        <v>0</v>
      </c>
      <c r="D640" s="186" t="e">
        <f t="shared" si="11"/>
        <v>#DIV/0!</v>
      </c>
      <c r="E640" s="187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</row>
    <row r="641" customHeight="1" spans="1:5">
      <c r="A641" s="196" t="s">
        <v>589</v>
      </c>
      <c r="B641" s="185">
        <v>1682</v>
      </c>
      <c r="C641" s="185">
        <v>1700</v>
      </c>
      <c r="D641" s="186">
        <f t="shared" si="11"/>
        <v>1.01070154577883</v>
      </c>
      <c r="E641" s="187"/>
    </row>
    <row r="642" customHeight="1" spans="1:5">
      <c r="A642" s="196" t="s">
        <v>590</v>
      </c>
      <c r="B642" s="185">
        <v>1138</v>
      </c>
      <c r="C642" s="185">
        <v>1200</v>
      </c>
      <c r="D642" s="186">
        <f t="shared" si="11"/>
        <v>1.05448154657293</v>
      </c>
      <c r="E642" s="187"/>
    </row>
    <row r="643" s="179" customFormat="1" customHeight="1" spans="1:44">
      <c r="A643" s="192" t="s">
        <v>591</v>
      </c>
      <c r="B643" s="193">
        <f>SUM(B644:B647)</f>
        <v>0</v>
      </c>
      <c r="C643" s="193">
        <f>SUM(C644:C647)</f>
        <v>0</v>
      </c>
      <c r="D643" s="194" t="e">
        <f t="shared" si="11"/>
        <v>#DIV/0!</v>
      </c>
      <c r="E643" s="19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</row>
    <row r="644" customHeight="1" spans="1:5">
      <c r="A644" s="196" t="s">
        <v>142</v>
      </c>
      <c r="B644" s="185">
        <v>0</v>
      </c>
      <c r="C644" s="185">
        <v>0</v>
      </c>
      <c r="D644" s="186" t="e">
        <f t="shared" si="11"/>
        <v>#DIV/0!</v>
      </c>
      <c r="E644" s="187"/>
    </row>
    <row r="645" customHeight="1" spans="1:5">
      <c r="A645" s="196" t="s">
        <v>143</v>
      </c>
      <c r="B645" s="185">
        <v>0</v>
      </c>
      <c r="C645" s="185">
        <v>0</v>
      </c>
      <c r="D645" s="186" t="e">
        <f t="shared" ref="D645:D708" si="12">C645/B645</f>
        <v>#DIV/0!</v>
      </c>
      <c r="E645" s="187"/>
    </row>
    <row r="646" s="179" customFormat="1" customHeight="1" spans="1:44">
      <c r="A646" s="196" t="s">
        <v>144</v>
      </c>
      <c r="B646" s="185">
        <v>0</v>
      </c>
      <c r="C646" s="185">
        <v>0</v>
      </c>
      <c r="D646" s="186" t="e">
        <f t="shared" si="12"/>
        <v>#DIV/0!</v>
      </c>
      <c r="E646" s="187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</row>
    <row r="647" customHeight="1" spans="1:5">
      <c r="A647" s="196" t="s">
        <v>592</v>
      </c>
      <c r="B647" s="185">
        <v>0</v>
      </c>
      <c r="C647" s="185">
        <v>0</v>
      </c>
      <c r="D647" s="186" t="e">
        <f t="shared" si="12"/>
        <v>#DIV/0!</v>
      </c>
      <c r="E647" s="187"/>
    </row>
    <row r="648" customHeight="1" spans="1:5">
      <c r="A648" s="192" t="s">
        <v>593</v>
      </c>
      <c r="B648" s="193">
        <f>SUM(B649:B650)</f>
        <v>4706</v>
      </c>
      <c r="C648" s="193">
        <f>SUM(C649:C650)</f>
        <v>4800</v>
      </c>
      <c r="D648" s="194">
        <f t="shared" si="12"/>
        <v>1.01997450063748</v>
      </c>
      <c r="E648" s="195"/>
    </row>
    <row r="649" s="179" customFormat="1" customHeight="1" spans="1:44">
      <c r="A649" s="196" t="s">
        <v>594</v>
      </c>
      <c r="B649" s="185">
        <v>3068</v>
      </c>
      <c r="C649" s="185">
        <v>3100</v>
      </c>
      <c r="D649" s="186">
        <f t="shared" si="12"/>
        <v>1.01043024771838</v>
      </c>
      <c r="E649" s="187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</row>
    <row r="650" customHeight="1" spans="1:5">
      <c r="A650" s="196" t="s">
        <v>595</v>
      </c>
      <c r="B650" s="185">
        <v>1638</v>
      </c>
      <c r="C650" s="185">
        <v>1700</v>
      </c>
      <c r="D650" s="186">
        <f t="shared" si="12"/>
        <v>1.03785103785104</v>
      </c>
      <c r="E650" s="187"/>
    </row>
    <row r="651" customHeight="1" spans="1:5">
      <c r="A651" s="192" t="s">
        <v>596</v>
      </c>
      <c r="B651" s="193">
        <f>SUM(B652:B653)</f>
        <v>70</v>
      </c>
      <c r="C651" s="193">
        <f>SUM(C652:C653)</f>
        <v>70</v>
      </c>
      <c r="D651" s="194">
        <f t="shared" si="12"/>
        <v>1</v>
      </c>
      <c r="E651" s="195"/>
    </row>
    <row r="652" customHeight="1" spans="1:5">
      <c r="A652" s="196" t="s">
        <v>597</v>
      </c>
      <c r="B652" s="185">
        <v>50</v>
      </c>
      <c r="C652" s="185">
        <v>50</v>
      </c>
      <c r="D652" s="186">
        <f t="shared" si="12"/>
        <v>1</v>
      </c>
      <c r="E652" s="187"/>
    </row>
    <row r="653" s="179" customFormat="1" customHeight="1" spans="1:44">
      <c r="A653" s="196" t="s">
        <v>598</v>
      </c>
      <c r="B653" s="185">
        <v>20</v>
      </c>
      <c r="C653" s="185">
        <v>20</v>
      </c>
      <c r="D653" s="186">
        <f t="shared" si="12"/>
        <v>1</v>
      </c>
      <c r="E653" s="187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</row>
    <row r="654" customHeight="1" spans="1:5">
      <c r="A654" s="192" t="s">
        <v>599</v>
      </c>
      <c r="B654" s="193">
        <f>SUM(B655:B656)</f>
        <v>324</v>
      </c>
      <c r="C654" s="193">
        <f>SUM(C655:C656)</f>
        <v>330</v>
      </c>
      <c r="D654" s="194">
        <f t="shared" si="12"/>
        <v>1.01851851851852</v>
      </c>
      <c r="E654" s="195"/>
    </row>
    <row r="655" customHeight="1" spans="1:5">
      <c r="A655" s="196" t="s">
        <v>600</v>
      </c>
      <c r="B655" s="185">
        <v>138</v>
      </c>
      <c r="C655" s="185">
        <v>140</v>
      </c>
      <c r="D655" s="186">
        <f t="shared" si="12"/>
        <v>1.01449275362319</v>
      </c>
      <c r="E655" s="187"/>
    </row>
    <row r="656" customHeight="1" spans="1:5">
      <c r="A656" s="196" t="s">
        <v>601</v>
      </c>
      <c r="B656" s="185">
        <v>186</v>
      </c>
      <c r="C656" s="185">
        <v>190</v>
      </c>
      <c r="D656" s="186">
        <f t="shared" si="12"/>
        <v>1.02150537634409</v>
      </c>
      <c r="E656" s="187"/>
    </row>
    <row r="657" customHeight="1" spans="1:5">
      <c r="A657" s="192" t="s">
        <v>602</v>
      </c>
      <c r="B657" s="193">
        <f>SUM(B658:B659)</f>
        <v>0</v>
      </c>
      <c r="C657" s="193">
        <f>SUM(C658:C659)</f>
        <v>0</v>
      </c>
      <c r="D657" s="194" t="e">
        <f t="shared" si="12"/>
        <v>#DIV/0!</v>
      </c>
      <c r="E657" s="195"/>
    </row>
    <row r="658" s="179" customFormat="1" customHeight="1" spans="1:44">
      <c r="A658" s="196" t="s">
        <v>603</v>
      </c>
      <c r="B658" s="185">
        <v>0</v>
      </c>
      <c r="C658" s="185">
        <v>0</v>
      </c>
      <c r="D658" s="186" t="e">
        <f t="shared" si="12"/>
        <v>#DIV/0!</v>
      </c>
      <c r="E658" s="187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</row>
    <row r="659" s="180" customFormat="1" customHeight="1" spans="1:44">
      <c r="A659" s="196" t="s">
        <v>604</v>
      </c>
      <c r="B659" s="185">
        <v>0</v>
      </c>
      <c r="C659" s="185">
        <v>0</v>
      </c>
      <c r="D659" s="186" t="e">
        <f t="shared" si="12"/>
        <v>#DIV/0!</v>
      </c>
      <c r="E659" s="187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</row>
    <row r="660" s="179" customFormat="1" customHeight="1" spans="1:44">
      <c r="A660" s="192" t="s">
        <v>605</v>
      </c>
      <c r="B660" s="193">
        <f>SUM(B661:B662)</f>
        <v>63</v>
      </c>
      <c r="C660" s="193">
        <f>SUM(C661:C662)</f>
        <v>70</v>
      </c>
      <c r="D660" s="194">
        <f t="shared" si="12"/>
        <v>1.11111111111111</v>
      </c>
      <c r="E660" s="19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</row>
    <row r="661" customHeight="1" spans="1:5">
      <c r="A661" s="196" t="s">
        <v>606</v>
      </c>
      <c r="B661" s="185">
        <v>63</v>
      </c>
      <c r="C661" s="185">
        <v>70</v>
      </c>
      <c r="D661" s="186">
        <f t="shared" si="12"/>
        <v>1.11111111111111</v>
      </c>
      <c r="E661" s="187"/>
    </row>
    <row r="662" customHeight="1" spans="1:5">
      <c r="A662" s="196" t="s">
        <v>607</v>
      </c>
      <c r="B662" s="185">
        <v>0</v>
      </c>
      <c r="C662" s="185">
        <v>0</v>
      </c>
      <c r="D662" s="186" t="e">
        <f t="shared" si="12"/>
        <v>#DIV/0!</v>
      </c>
      <c r="E662" s="187"/>
    </row>
    <row r="663" customHeight="1" spans="1:5">
      <c r="A663" s="192" t="s">
        <v>608</v>
      </c>
      <c r="B663" s="193">
        <f>SUM(B664:B666)</f>
        <v>14553</v>
      </c>
      <c r="C663" s="193">
        <f>SUM(C664:C666)</f>
        <v>14600</v>
      </c>
      <c r="D663" s="194">
        <f t="shared" si="12"/>
        <v>1.00322957465815</v>
      </c>
      <c r="E663" s="195"/>
    </row>
    <row r="664" customHeight="1" spans="1:5">
      <c r="A664" s="196" t="s">
        <v>609</v>
      </c>
      <c r="B664" s="185">
        <v>0</v>
      </c>
      <c r="C664" s="185">
        <v>0</v>
      </c>
      <c r="D664" s="186" t="e">
        <f t="shared" si="12"/>
        <v>#DIV/0!</v>
      </c>
      <c r="E664" s="187"/>
    </row>
    <row r="665" s="179" customFormat="1" customHeight="1" spans="1:44">
      <c r="A665" s="196" t="s">
        <v>610</v>
      </c>
      <c r="B665" s="185">
        <v>14553</v>
      </c>
      <c r="C665" s="185">
        <v>14600</v>
      </c>
      <c r="D665" s="186">
        <f t="shared" si="12"/>
        <v>1.00322957465815</v>
      </c>
      <c r="E665" s="187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</row>
    <row r="666" customHeight="1" spans="1:5">
      <c r="A666" s="196" t="s">
        <v>611</v>
      </c>
      <c r="B666" s="185">
        <v>0</v>
      </c>
      <c r="C666" s="185">
        <v>0</v>
      </c>
      <c r="D666" s="186" t="e">
        <f t="shared" si="12"/>
        <v>#DIV/0!</v>
      </c>
      <c r="E666" s="187"/>
    </row>
    <row r="667" customHeight="1" spans="1:5">
      <c r="A667" s="192" t="s">
        <v>612</v>
      </c>
      <c r="B667" s="193">
        <f>SUM(B668:B671)</f>
        <v>0</v>
      </c>
      <c r="C667" s="193">
        <f>SUM(C668:C671)</f>
        <v>0</v>
      </c>
      <c r="D667" s="194" t="e">
        <f t="shared" si="12"/>
        <v>#DIV/0!</v>
      </c>
      <c r="E667" s="195"/>
    </row>
    <row r="668" customHeight="1" spans="1:5">
      <c r="A668" s="196" t="s">
        <v>613</v>
      </c>
      <c r="B668" s="185">
        <v>0</v>
      </c>
      <c r="C668" s="185">
        <v>0</v>
      </c>
      <c r="D668" s="186" t="e">
        <f t="shared" si="12"/>
        <v>#DIV/0!</v>
      </c>
      <c r="E668" s="187"/>
    </row>
    <row r="669" customHeight="1" spans="1:5">
      <c r="A669" s="196" t="s">
        <v>614</v>
      </c>
      <c r="B669" s="185">
        <v>0</v>
      </c>
      <c r="C669" s="185">
        <v>0</v>
      </c>
      <c r="D669" s="186" t="e">
        <f t="shared" si="12"/>
        <v>#DIV/0!</v>
      </c>
      <c r="E669" s="187"/>
    </row>
    <row r="670" customHeight="1" spans="1:5">
      <c r="A670" s="196" t="s">
        <v>615</v>
      </c>
      <c r="B670" s="185">
        <v>0</v>
      </c>
      <c r="C670" s="185">
        <v>0</v>
      </c>
      <c r="D670" s="186" t="e">
        <f t="shared" si="12"/>
        <v>#DIV/0!</v>
      </c>
      <c r="E670" s="187"/>
    </row>
    <row r="671" customHeight="1" spans="1:5">
      <c r="A671" s="196" t="s">
        <v>616</v>
      </c>
      <c r="B671" s="185">
        <v>0</v>
      </c>
      <c r="C671" s="185">
        <v>0</v>
      </c>
      <c r="D671" s="186" t="e">
        <f t="shared" si="12"/>
        <v>#DIV/0!</v>
      </c>
      <c r="E671" s="187"/>
    </row>
    <row r="672" customHeight="1" spans="1:5">
      <c r="A672" s="192" t="s">
        <v>617</v>
      </c>
      <c r="B672" s="193">
        <f>SUM(B673:B679)</f>
        <v>1462</v>
      </c>
      <c r="C672" s="193">
        <f>SUM(C673:C679)</f>
        <v>1494</v>
      </c>
      <c r="D672" s="194">
        <f t="shared" si="12"/>
        <v>1.0218878248974</v>
      </c>
      <c r="E672" s="195"/>
    </row>
    <row r="673" customHeight="1" spans="1:5">
      <c r="A673" s="196" t="s">
        <v>142</v>
      </c>
      <c r="B673" s="185">
        <v>272</v>
      </c>
      <c r="C673" s="185">
        <v>300</v>
      </c>
      <c r="D673" s="186">
        <f t="shared" si="12"/>
        <v>1.10294117647059</v>
      </c>
      <c r="E673" s="187"/>
    </row>
    <row r="674" customHeight="1" spans="1:5">
      <c r="A674" s="196" t="s">
        <v>143</v>
      </c>
      <c r="B674" s="185">
        <v>0</v>
      </c>
      <c r="C674" s="185">
        <v>0</v>
      </c>
      <c r="D674" s="186" t="e">
        <f t="shared" si="12"/>
        <v>#DIV/0!</v>
      </c>
      <c r="E674" s="187"/>
    </row>
    <row r="675" customHeight="1" spans="1:5">
      <c r="A675" s="196" t="s">
        <v>144</v>
      </c>
      <c r="B675" s="185">
        <v>0</v>
      </c>
      <c r="C675" s="185">
        <v>0</v>
      </c>
      <c r="D675" s="186" t="e">
        <f t="shared" si="12"/>
        <v>#DIV/0!</v>
      </c>
      <c r="E675" s="187"/>
    </row>
    <row r="676" customHeight="1" spans="1:5">
      <c r="A676" s="196" t="s">
        <v>618</v>
      </c>
      <c r="B676" s="185">
        <v>116</v>
      </c>
      <c r="C676" s="185">
        <v>120</v>
      </c>
      <c r="D676" s="186">
        <f t="shared" si="12"/>
        <v>1.03448275862069</v>
      </c>
      <c r="E676" s="187"/>
    </row>
    <row r="677" customHeight="1" spans="1:5">
      <c r="A677" s="196" t="s">
        <v>619</v>
      </c>
      <c r="B677" s="185">
        <v>0</v>
      </c>
      <c r="C677" s="185">
        <v>0</v>
      </c>
      <c r="D677" s="186" t="e">
        <f t="shared" si="12"/>
        <v>#DIV/0!</v>
      </c>
      <c r="E677" s="187"/>
    </row>
    <row r="678" customHeight="1" spans="1:5">
      <c r="A678" s="196" t="s">
        <v>151</v>
      </c>
      <c r="B678" s="185">
        <v>592</v>
      </c>
      <c r="C678" s="185">
        <v>592</v>
      </c>
      <c r="D678" s="186">
        <f t="shared" si="12"/>
        <v>1</v>
      </c>
      <c r="E678" s="187"/>
    </row>
    <row r="679" customHeight="1" spans="1:5">
      <c r="A679" s="196" t="s">
        <v>620</v>
      </c>
      <c r="B679" s="185">
        <v>482</v>
      </c>
      <c r="C679" s="185">
        <v>482</v>
      </c>
      <c r="D679" s="186">
        <f t="shared" si="12"/>
        <v>1</v>
      </c>
      <c r="E679" s="187"/>
    </row>
    <row r="680" customHeight="1" spans="1:5">
      <c r="A680" s="192" t="s">
        <v>621</v>
      </c>
      <c r="B680" s="193">
        <f>SUM(B681:B682)</f>
        <v>0</v>
      </c>
      <c r="C680" s="193">
        <f>SUM(C681:C682)</f>
        <v>0</v>
      </c>
      <c r="D680" s="194" t="e">
        <f t="shared" si="12"/>
        <v>#DIV/0!</v>
      </c>
      <c r="E680" s="195"/>
    </row>
    <row r="681" s="179" customFormat="1" customHeight="1" spans="1:44">
      <c r="A681" s="196" t="s">
        <v>622</v>
      </c>
      <c r="B681" s="185">
        <v>0</v>
      </c>
      <c r="C681" s="185">
        <v>0</v>
      </c>
      <c r="D681" s="186" t="e">
        <f t="shared" si="12"/>
        <v>#DIV/0!</v>
      </c>
      <c r="E681" s="187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</row>
    <row r="682" customHeight="1" spans="1:5">
      <c r="A682" s="196" t="s">
        <v>623</v>
      </c>
      <c r="B682" s="185">
        <v>0</v>
      </c>
      <c r="C682" s="185">
        <v>0</v>
      </c>
      <c r="D682" s="186" t="e">
        <f t="shared" si="12"/>
        <v>#DIV/0!</v>
      </c>
      <c r="E682" s="187"/>
    </row>
    <row r="683" customHeight="1" spans="1:5">
      <c r="A683" s="192" t="s">
        <v>624</v>
      </c>
      <c r="B683" s="193">
        <f>B684</f>
        <v>18093</v>
      </c>
      <c r="C683" s="193">
        <f>C684</f>
        <v>18100</v>
      </c>
      <c r="D683" s="194">
        <f t="shared" si="12"/>
        <v>1.00038688995744</v>
      </c>
      <c r="E683" s="195"/>
    </row>
    <row r="684" customHeight="1" spans="1:5">
      <c r="A684" s="196" t="s">
        <v>625</v>
      </c>
      <c r="B684" s="185">
        <v>18093</v>
      </c>
      <c r="C684" s="185">
        <v>18100</v>
      </c>
      <c r="D684" s="186">
        <f t="shared" si="12"/>
        <v>1.00038688995744</v>
      </c>
      <c r="E684" s="187"/>
    </row>
    <row r="685" s="179" customFormat="1" customHeight="1" spans="1:44">
      <c r="A685" s="188" t="s">
        <v>626</v>
      </c>
      <c r="B685" s="189">
        <f>B686+B691+B705+B709+B721+B724+B728+B733+B737+B741+B744+B753+B755</f>
        <v>64714</v>
      </c>
      <c r="C685" s="189">
        <f>C686+C691+C705+C709+C721+C724+C728+C733+C737+C741+C744+C753+C755</f>
        <v>64700</v>
      </c>
      <c r="D685" s="190">
        <f t="shared" si="12"/>
        <v>0.999783663504033</v>
      </c>
      <c r="E685" s="191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</row>
    <row r="686" customHeight="1" spans="1:5">
      <c r="A686" s="192" t="s">
        <v>627</v>
      </c>
      <c r="B686" s="193">
        <f>SUM(B687:B690)</f>
        <v>2234</v>
      </c>
      <c r="C686" s="193">
        <f>SUM(C687:C690)</f>
        <v>2230</v>
      </c>
      <c r="D686" s="194">
        <f t="shared" si="12"/>
        <v>0.998209489704566</v>
      </c>
      <c r="E686" s="195"/>
    </row>
    <row r="687" customHeight="1" spans="1:5">
      <c r="A687" s="196" t="s">
        <v>142</v>
      </c>
      <c r="B687" s="185">
        <v>980</v>
      </c>
      <c r="C687" s="185">
        <v>980</v>
      </c>
      <c r="D687" s="186">
        <f t="shared" si="12"/>
        <v>1</v>
      </c>
      <c r="E687" s="187"/>
    </row>
    <row r="688" customHeight="1" spans="1:5">
      <c r="A688" s="196" t="s">
        <v>143</v>
      </c>
      <c r="B688" s="185">
        <v>0</v>
      </c>
      <c r="C688" s="185">
        <v>0</v>
      </c>
      <c r="D688" s="186" t="e">
        <f t="shared" si="12"/>
        <v>#DIV/0!</v>
      </c>
      <c r="E688" s="187"/>
    </row>
    <row r="689" customHeight="1" spans="1:5">
      <c r="A689" s="196" t="s">
        <v>144</v>
      </c>
      <c r="B689" s="185">
        <v>0</v>
      </c>
      <c r="C689" s="185">
        <v>0</v>
      </c>
      <c r="D689" s="186" t="e">
        <f t="shared" si="12"/>
        <v>#DIV/0!</v>
      </c>
      <c r="E689" s="187"/>
    </row>
    <row r="690" customHeight="1" spans="1:5">
      <c r="A690" s="196" t="s">
        <v>628</v>
      </c>
      <c r="B690" s="185">
        <v>1254</v>
      </c>
      <c r="C690" s="185">
        <v>1250</v>
      </c>
      <c r="D690" s="186">
        <f t="shared" si="12"/>
        <v>0.996810207336523</v>
      </c>
      <c r="E690" s="187"/>
    </row>
    <row r="691" customHeight="1" spans="1:5">
      <c r="A691" s="192" t="s">
        <v>629</v>
      </c>
      <c r="B691" s="193">
        <f>SUM(B692:B704)</f>
        <v>2980</v>
      </c>
      <c r="C691" s="193">
        <f>SUM(C692:C704)</f>
        <v>2970</v>
      </c>
      <c r="D691" s="194">
        <f t="shared" si="12"/>
        <v>0.996644295302013</v>
      </c>
      <c r="E691" s="195"/>
    </row>
    <row r="692" customHeight="1" spans="1:5">
      <c r="A692" s="196" t="s">
        <v>630</v>
      </c>
      <c r="B692" s="185">
        <v>2507</v>
      </c>
      <c r="C692" s="185">
        <v>2500</v>
      </c>
      <c r="D692" s="186">
        <f t="shared" si="12"/>
        <v>0.997207818109294</v>
      </c>
      <c r="E692" s="187"/>
    </row>
    <row r="693" customHeight="1" spans="1:5">
      <c r="A693" s="196" t="s">
        <v>631</v>
      </c>
      <c r="B693" s="185">
        <v>473</v>
      </c>
      <c r="C693" s="185">
        <v>470</v>
      </c>
      <c r="D693" s="186">
        <f t="shared" si="12"/>
        <v>0.993657505285412</v>
      </c>
      <c r="E693" s="187"/>
    </row>
    <row r="694" customHeight="1" spans="1:5">
      <c r="A694" s="196" t="s">
        <v>632</v>
      </c>
      <c r="B694" s="185">
        <v>0</v>
      </c>
      <c r="C694" s="185">
        <v>0</v>
      </c>
      <c r="D694" s="186" t="e">
        <f t="shared" si="12"/>
        <v>#DIV/0!</v>
      </c>
      <c r="E694" s="187"/>
    </row>
    <row r="695" customHeight="1" spans="1:5">
      <c r="A695" s="196" t="s">
        <v>633</v>
      </c>
      <c r="B695" s="185">
        <v>0</v>
      </c>
      <c r="C695" s="185">
        <v>0</v>
      </c>
      <c r="D695" s="186" t="e">
        <f t="shared" si="12"/>
        <v>#DIV/0!</v>
      </c>
      <c r="E695" s="187"/>
    </row>
    <row r="696" customHeight="1" spans="1:5">
      <c r="A696" s="196" t="s">
        <v>634</v>
      </c>
      <c r="B696" s="185">
        <v>0</v>
      </c>
      <c r="C696" s="185">
        <v>0</v>
      </c>
      <c r="D696" s="186" t="e">
        <f t="shared" si="12"/>
        <v>#DIV/0!</v>
      </c>
      <c r="E696" s="187"/>
    </row>
    <row r="697" s="179" customFormat="1" customHeight="1" spans="1:44">
      <c r="A697" s="196" t="s">
        <v>635</v>
      </c>
      <c r="B697" s="185">
        <v>0</v>
      </c>
      <c r="C697" s="185">
        <v>0</v>
      </c>
      <c r="D697" s="186" t="e">
        <f t="shared" si="12"/>
        <v>#DIV/0!</v>
      </c>
      <c r="E697" s="187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</row>
    <row r="698" s="179" customFormat="1" customHeight="1" spans="1:44">
      <c r="A698" s="196" t="s">
        <v>636</v>
      </c>
      <c r="B698" s="185">
        <v>0</v>
      </c>
      <c r="C698" s="185">
        <v>0</v>
      </c>
      <c r="D698" s="186" t="e">
        <f t="shared" si="12"/>
        <v>#DIV/0!</v>
      </c>
      <c r="E698" s="187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</row>
    <row r="699" customHeight="1" spans="1:5">
      <c r="A699" s="196" t="s">
        <v>637</v>
      </c>
      <c r="B699" s="185">
        <v>0</v>
      </c>
      <c r="C699" s="185">
        <v>0</v>
      </c>
      <c r="D699" s="186" t="e">
        <f t="shared" si="12"/>
        <v>#DIV/0!</v>
      </c>
      <c r="E699" s="187"/>
    </row>
    <row r="700" customHeight="1" spans="1:5">
      <c r="A700" s="196" t="s">
        <v>638</v>
      </c>
      <c r="B700" s="185">
        <v>0</v>
      </c>
      <c r="C700" s="185">
        <v>0</v>
      </c>
      <c r="D700" s="186" t="e">
        <f t="shared" si="12"/>
        <v>#DIV/0!</v>
      </c>
      <c r="E700" s="187"/>
    </row>
    <row r="701" s="179" customFormat="1" customHeight="1" spans="1:44">
      <c r="A701" s="196" t="s">
        <v>639</v>
      </c>
      <c r="B701" s="185">
        <v>0</v>
      </c>
      <c r="C701" s="185">
        <v>0</v>
      </c>
      <c r="D701" s="186" t="e">
        <f t="shared" si="12"/>
        <v>#DIV/0!</v>
      </c>
      <c r="E701" s="187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</row>
    <row r="702" customHeight="1" spans="1:5">
      <c r="A702" s="196" t="s">
        <v>640</v>
      </c>
      <c r="B702" s="185">
        <v>0</v>
      </c>
      <c r="C702" s="185">
        <v>0</v>
      </c>
      <c r="D702" s="186" t="e">
        <f t="shared" si="12"/>
        <v>#DIV/0!</v>
      </c>
      <c r="E702" s="187"/>
    </row>
    <row r="703" customHeight="1" spans="1:5">
      <c r="A703" s="196" t="s">
        <v>641</v>
      </c>
      <c r="B703" s="185">
        <v>0</v>
      </c>
      <c r="C703" s="185">
        <v>0</v>
      </c>
      <c r="D703" s="186" t="e">
        <f t="shared" si="12"/>
        <v>#DIV/0!</v>
      </c>
      <c r="E703" s="187"/>
    </row>
    <row r="704" customHeight="1" spans="1:5">
      <c r="A704" s="196" t="s">
        <v>642</v>
      </c>
      <c r="B704" s="185">
        <v>0</v>
      </c>
      <c r="C704" s="185">
        <v>0</v>
      </c>
      <c r="D704" s="186" t="e">
        <f t="shared" si="12"/>
        <v>#DIV/0!</v>
      </c>
      <c r="E704" s="187"/>
    </row>
    <row r="705" s="179" customFormat="1" customHeight="1" spans="1:44">
      <c r="A705" s="192" t="s">
        <v>643</v>
      </c>
      <c r="B705" s="193">
        <f>SUM(B706:B708)</f>
        <v>10169</v>
      </c>
      <c r="C705" s="193">
        <f>SUM(C706:C708)</f>
        <v>10169</v>
      </c>
      <c r="D705" s="194">
        <f t="shared" si="12"/>
        <v>1</v>
      </c>
      <c r="E705" s="19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</row>
    <row r="706" customHeight="1" spans="1:5">
      <c r="A706" s="196" t="s">
        <v>644</v>
      </c>
      <c r="B706" s="185">
        <v>10134</v>
      </c>
      <c r="C706" s="185">
        <v>10134</v>
      </c>
      <c r="D706" s="186">
        <f t="shared" si="12"/>
        <v>1</v>
      </c>
      <c r="E706" s="187"/>
    </row>
    <row r="707" customHeight="1" spans="1:5">
      <c r="A707" s="196" t="s">
        <v>645</v>
      </c>
      <c r="B707" s="185">
        <v>0</v>
      </c>
      <c r="C707" s="185">
        <v>0</v>
      </c>
      <c r="D707" s="186" t="e">
        <f t="shared" si="12"/>
        <v>#DIV/0!</v>
      </c>
      <c r="E707" s="187"/>
    </row>
    <row r="708" customHeight="1" spans="1:5">
      <c r="A708" s="196" t="s">
        <v>646</v>
      </c>
      <c r="B708" s="185">
        <v>35</v>
      </c>
      <c r="C708" s="185">
        <v>35</v>
      </c>
      <c r="D708" s="186">
        <f t="shared" si="12"/>
        <v>1</v>
      </c>
      <c r="E708" s="187"/>
    </row>
    <row r="709" customHeight="1" spans="1:5">
      <c r="A709" s="192" t="s">
        <v>647</v>
      </c>
      <c r="B709" s="193">
        <f>SUM(B710:B720)</f>
        <v>13642</v>
      </c>
      <c r="C709" s="193">
        <f>SUM(C710:C720)</f>
        <v>13642</v>
      </c>
      <c r="D709" s="194">
        <f t="shared" ref="D709:D772" si="13">C709/B709</f>
        <v>1</v>
      </c>
      <c r="E709" s="195"/>
    </row>
    <row r="710" customHeight="1" spans="1:5">
      <c r="A710" s="196" t="s">
        <v>648</v>
      </c>
      <c r="B710" s="185">
        <v>1527</v>
      </c>
      <c r="C710" s="185">
        <v>1527</v>
      </c>
      <c r="D710" s="186">
        <f t="shared" si="13"/>
        <v>1</v>
      </c>
      <c r="E710" s="187"/>
    </row>
    <row r="711" customHeight="1" spans="1:5">
      <c r="A711" s="196" t="s">
        <v>649</v>
      </c>
      <c r="B711" s="185">
        <v>931</v>
      </c>
      <c r="C711" s="185">
        <v>931</v>
      </c>
      <c r="D711" s="186">
        <f t="shared" si="13"/>
        <v>1</v>
      </c>
      <c r="E711" s="187"/>
    </row>
    <row r="712" customHeight="1" spans="1:5">
      <c r="A712" s="196" t="s">
        <v>650</v>
      </c>
      <c r="B712" s="185">
        <v>1831</v>
      </c>
      <c r="C712" s="185">
        <v>1831</v>
      </c>
      <c r="D712" s="186">
        <f t="shared" si="13"/>
        <v>1</v>
      </c>
      <c r="E712" s="187"/>
    </row>
    <row r="713" customHeight="1" spans="1:5">
      <c r="A713" s="196" t="s">
        <v>651</v>
      </c>
      <c r="B713" s="185">
        <v>0</v>
      </c>
      <c r="C713" s="185">
        <v>0</v>
      </c>
      <c r="D713" s="186" t="e">
        <f t="shared" si="13"/>
        <v>#DIV/0!</v>
      </c>
      <c r="E713" s="187"/>
    </row>
    <row r="714" customHeight="1" spans="1:5">
      <c r="A714" s="196" t="s">
        <v>652</v>
      </c>
      <c r="B714" s="185">
        <v>0</v>
      </c>
      <c r="C714" s="185">
        <v>0</v>
      </c>
      <c r="D714" s="186" t="e">
        <f t="shared" si="13"/>
        <v>#DIV/0!</v>
      </c>
      <c r="E714" s="187"/>
    </row>
    <row r="715" s="179" customFormat="1" customHeight="1" spans="1:44">
      <c r="A715" s="196" t="s">
        <v>653</v>
      </c>
      <c r="B715" s="185">
        <v>0</v>
      </c>
      <c r="C715" s="185">
        <v>0</v>
      </c>
      <c r="D715" s="186" t="e">
        <f t="shared" si="13"/>
        <v>#DIV/0!</v>
      </c>
      <c r="E715" s="187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</row>
    <row r="716" customHeight="1" spans="1:5">
      <c r="A716" s="196" t="s">
        <v>654</v>
      </c>
      <c r="B716" s="185">
        <v>0</v>
      </c>
      <c r="C716" s="185">
        <v>0</v>
      </c>
      <c r="D716" s="186" t="e">
        <f t="shared" si="13"/>
        <v>#DIV/0!</v>
      </c>
      <c r="E716" s="187"/>
    </row>
    <row r="717" customHeight="1" spans="1:5">
      <c r="A717" s="196" t="s">
        <v>655</v>
      </c>
      <c r="B717" s="185">
        <v>4319</v>
      </c>
      <c r="C717" s="185">
        <v>4319</v>
      </c>
      <c r="D717" s="186">
        <f t="shared" si="13"/>
        <v>1</v>
      </c>
      <c r="E717" s="187"/>
    </row>
    <row r="718" customHeight="1" spans="1:5">
      <c r="A718" s="196" t="s">
        <v>656</v>
      </c>
      <c r="B718" s="185">
        <v>310</v>
      </c>
      <c r="C718" s="185">
        <v>310</v>
      </c>
      <c r="D718" s="186">
        <f t="shared" si="13"/>
        <v>1</v>
      </c>
      <c r="E718" s="187"/>
    </row>
    <row r="719" customHeight="1" spans="1:5">
      <c r="A719" s="196" t="s">
        <v>657</v>
      </c>
      <c r="B719" s="185">
        <v>4719</v>
      </c>
      <c r="C719" s="185">
        <v>4719</v>
      </c>
      <c r="D719" s="186">
        <f t="shared" si="13"/>
        <v>1</v>
      </c>
      <c r="E719" s="187"/>
    </row>
    <row r="720" s="179" customFormat="1" customHeight="1" spans="1:44">
      <c r="A720" s="196" t="s">
        <v>658</v>
      </c>
      <c r="B720" s="185">
        <v>5</v>
      </c>
      <c r="C720" s="185">
        <v>5</v>
      </c>
      <c r="D720" s="186">
        <f t="shared" si="13"/>
        <v>1</v>
      </c>
      <c r="E720" s="187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</row>
    <row r="721" customHeight="1" spans="1:5">
      <c r="A721" s="192" t="s">
        <v>659</v>
      </c>
      <c r="B721" s="193">
        <f>SUM(B722:B723)</f>
        <v>74</v>
      </c>
      <c r="C721" s="193">
        <f>SUM(C722:C723)</f>
        <v>74</v>
      </c>
      <c r="D721" s="194">
        <f t="shared" si="13"/>
        <v>1</v>
      </c>
      <c r="E721" s="195"/>
    </row>
    <row r="722" customHeight="1" spans="1:5">
      <c r="A722" s="196" t="s">
        <v>660</v>
      </c>
      <c r="B722" s="185">
        <v>60</v>
      </c>
      <c r="C722" s="185">
        <v>60</v>
      </c>
      <c r="D722" s="186">
        <f t="shared" si="13"/>
        <v>1</v>
      </c>
      <c r="E722" s="187"/>
    </row>
    <row r="723" customHeight="1" spans="1:5">
      <c r="A723" s="196" t="s">
        <v>661</v>
      </c>
      <c r="B723" s="185">
        <v>14</v>
      </c>
      <c r="C723" s="185">
        <v>14</v>
      </c>
      <c r="D723" s="186">
        <f t="shared" si="13"/>
        <v>1</v>
      </c>
      <c r="E723" s="187"/>
    </row>
    <row r="724" customHeight="1" spans="1:5">
      <c r="A724" s="192" t="s">
        <v>662</v>
      </c>
      <c r="B724" s="193">
        <f>SUM(B725:B727)</f>
        <v>3698</v>
      </c>
      <c r="C724" s="193">
        <f>SUM(C725:C727)</f>
        <v>3698</v>
      </c>
      <c r="D724" s="194">
        <f t="shared" si="13"/>
        <v>1</v>
      </c>
      <c r="E724" s="195"/>
    </row>
    <row r="725" customHeight="1" spans="1:5">
      <c r="A725" s="196" t="s">
        <v>663</v>
      </c>
      <c r="B725" s="185">
        <v>0</v>
      </c>
      <c r="C725" s="185">
        <v>0</v>
      </c>
      <c r="D725" s="186" t="e">
        <f t="shared" si="13"/>
        <v>#DIV/0!</v>
      </c>
      <c r="E725" s="187"/>
    </row>
    <row r="726" s="179" customFormat="1" customHeight="1" spans="1:44">
      <c r="A726" s="196" t="s">
        <v>664</v>
      </c>
      <c r="B726" s="185">
        <v>3502</v>
      </c>
      <c r="C726" s="185">
        <v>3502</v>
      </c>
      <c r="D726" s="186">
        <f t="shared" si="13"/>
        <v>1</v>
      </c>
      <c r="E726" s="187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</row>
    <row r="727" customHeight="1" spans="1:5">
      <c r="A727" s="196" t="s">
        <v>665</v>
      </c>
      <c r="B727" s="185">
        <v>196</v>
      </c>
      <c r="C727" s="185">
        <v>196</v>
      </c>
      <c r="D727" s="186">
        <f t="shared" si="13"/>
        <v>1</v>
      </c>
      <c r="E727" s="187"/>
    </row>
    <row r="728" customHeight="1" spans="1:5">
      <c r="A728" s="192" t="s">
        <v>666</v>
      </c>
      <c r="B728" s="193">
        <f>SUM(B729:B732)</f>
        <v>12892</v>
      </c>
      <c r="C728" s="193">
        <f>SUM(C729:C732)</f>
        <v>12892</v>
      </c>
      <c r="D728" s="194">
        <f t="shared" si="13"/>
        <v>1</v>
      </c>
      <c r="E728" s="195"/>
    </row>
    <row r="729" customHeight="1" spans="1:5">
      <c r="A729" s="196" t="s">
        <v>667</v>
      </c>
      <c r="B729" s="185">
        <v>3213</v>
      </c>
      <c r="C729" s="185">
        <v>3213</v>
      </c>
      <c r="D729" s="186">
        <f t="shared" si="13"/>
        <v>1</v>
      </c>
      <c r="E729" s="187"/>
    </row>
    <row r="730" s="179" customFormat="1" customHeight="1" spans="1:44">
      <c r="A730" s="196" t="s">
        <v>668</v>
      </c>
      <c r="B730" s="185">
        <v>6863</v>
      </c>
      <c r="C730" s="185">
        <v>6863</v>
      </c>
      <c r="D730" s="186">
        <f t="shared" si="13"/>
        <v>1</v>
      </c>
      <c r="E730" s="187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</row>
    <row r="731" customHeight="1" spans="1:5">
      <c r="A731" s="196" t="s">
        <v>669</v>
      </c>
      <c r="B731" s="185">
        <v>1758</v>
      </c>
      <c r="C731" s="185">
        <v>1758</v>
      </c>
      <c r="D731" s="186">
        <f t="shared" si="13"/>
        <v>1</v>
      </c>
      <c r="E731" s="187"/>
    </row>
    <row r="732" customHeight="1" spans="1:5">
      <c r="A732" s="196" t="s">
        <v>670</v>
      </c>
      <c r="B732" s="185">
        <v>1058</v>
      </c>
      <c r="C732" s="185">
        <v>1058</v>
      </c>
      <c r="D732" s="186">
        <f t="shared" si="13"/>
        <v>1</v>
      </c>
      <c r="E732" s="187"/>
    </row>
    <row r="733" s="179" customFormat="1" customHeight="1" spans="1:44">
      <c r="A733" s="192" t="s">
        <v>671</v>
      </c>
      <c r="B733" s="193">
        <f>SUM(B734:B736)</f>
        <v>14055</v>
      </c>
      <c r="C733" s="193">
        <f>SUM(C734:C736)</f>
        <v>14055</v>
      </c>
      <c r="D733" s="194">
        <f t="shared" si="13"/>
        <v>1</v>
      </c>
      <c r="E733" s="19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</row>
    <row r="734" s="180" customFormat="1" customHeight="1" spans="1:44">
      <c r="A734" s="196" t="s">
        <v>672</v>
      </c>
      <c r="B734" s="185">
        <v>0</v>
      </c>
      <c r="C734" s="185">
        <v>0</v>
      </c>
      <c r="D734" s="186" t="e">
        <f t="shared" si="13"/>
        <v>#DIV/0!</v>
      </c>
      <c r="E734" s="187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</row>
    <row r="735" s="179" customFormat="1" customHeight="1" spans="1:44">
      <c r="A735" s="196" t="s">
        <v>673</v>
      </c>
      <c r="B735" s="185">
        <v>14055</v>
      </c>
      <c r="C735" s="185">
        <v>14055</v>
      </c>
      <c r="D735" s="186">
        <f t="shared" si="13"/>
        <v>1</v>
      </c>
      <c r="E735" s="187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</row>
    <row r="736" customHeight="1" spans="1:5">
      <c r="A736" s="196" t="s">
        <v>674</v>
      </c>
      <c r="B736" s="185">
        <v>0</v>
      </c>
      <c r="C736" s="185">
        <v>0</v>
      </c>
      <c r="D736" s="186" t="e">
        <f t="shared" si="13"/>
        <v>#DIV/0!</v>
      </c>
      <c r="E736" s="187"/>
    </row>
    <row r="737" customHeight="1" spans="1:5">
      <c r="A737" s="192" t="s">
        <v>675</v>
      </c>
      <c r="B737" s="193">
        <f>SUM(B738:B740)</f>
        <v>1157</v>
      </c>
      <c r="C737" s="193">
        <f>SUM(C738:C740)</f>
        <v>1157</v>
      </c>
      <c r="D737" s="194">
        <f t="shared" si="13"/>
        <v>1</v>
      </c>
      <c r="E737" s="195"/>
    </row>
    <row r="738" customHeight="1" spans="1:5">
      <c r="A738" s="196" t="s">
        <v>676</v>
      </c>
      <c r="B738" s="185">
        <v>1157</v>
      </c>
      <c r="C738" s="185">
        <v>1157</v>
      </c>
      <c r="D738" s="186">
        <f t="shared" si="13"/>
        <v>1</v>
      </c>
      <c r="E738" s="187"/>
    </row>
    <row r="739" customHeight="1" spans="1:5">
      <c r="A739" s="196" t="s">
        <v>677</v>
      </c>
      <c r="B739" s="185">
        <v>0</v>
      </c>
      <c r="C739" s="185">
        <v>0</v>
      </c>
      <c r="D739" s="186" t="e">
        <f t="shared" si="13"/>
        <v>#DIV/0!</v>
      </c>
      <c r="E739" s="187"/>
    </row>
    <row r="740" customHeight="1" spans="1:5">
      <c r="A740" s="196" t="s">
        <v>678</v>
      </c>
      <c r="B740" s="185">
        <v>0</v>
      </c>
      <c r="C740" s="185">
        <v>0</v>
      </c>
      <c r="D740" s="186" t="e">
        <f t="shared" si="13"/>
        <v>#DIV/0!</v>
      </c>
      <c r="E740" s="187"/>
    </row>
    <row r="741" customHeight="1" spans="1:5">
      <c r="A741" s="192" t="s">
        <v>679</v>
      </c>
      <c r="B741" s="193">
        <f>SUM(B742:B743)</f>
        <v>236</v>
      </c>
      <c r="C741" s="193">
        <f>SUM(C742:C743)</f>
        <v>236</v>
      </c>
      <c r="D741" s="194">
        <f t="shared" si="13"/>
        <v>1</v>
      </c>
      <c r="E741" s="195"/>
    </row>
    <row r="742" customHeight="1" spans="1:5">
      <c r="A742" s="196" t="s">
        <v>680</v>
      </c>
      <c r="B742" s="185">
        <v>106</v>
      </c>
      <c r="C742" s="185">
        <v>106</v>
      </c>
      <c r="D742" s="186">
        <f t="shared" si="13"/>
        <v>1</v>
      </c>
      <c r="E742" s="187"/>
    </row>
    <row r="743" customHeight="1" spans="1:5">
      <c r="A743" s="196" t="s">
        <v>681</v>
      </c>
      <c r="B743" s="185">
        <v>130</v>
      </c>
      <c r="C743" s="185">
        <v>130</v>
      </c>
      <c r="D743" s="186">
        <f t="shared" si="13"/>
        <v>1</v>
      </c>
      <c r="E743" s="187"/>
    </row>
    <row r="744" s="179" customFormat="1" customHeight="1" spans="1:44">
      <c r="A744" s="192" t="s">
        <v>682</v>
      </c>
      <c r="B744" s="193">
        <f>SUM(B745:B752)</f>
        <v>293</v>
      </c>
      <c r="C744" s="193">
        <f>SUM(C745:C752)</f>
        <v>293</v>
      </c>
      <c r="D744" s="194">
        <f t="shared" si="13"/>
        <v>1</v>
      </c>
      <c r="E744" s="19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</row>
    <row r="745" customHeight="1" spans="1:5">
      <c r="A745" s="196" t="s">
        <v>142</v>
      </c>
      <c r="B745" s="185">
        <v>268</v>
      </c>
      <c r="C745" s="185">
        <v>268</v>
      </c>
      <c r="D745" s="186">
        <f t="shared" si="13"/>
        <v>1</v>
      </c>
      <c r="E745" s="187"/>
    </row>
    <row r="746" customHeight="1" spans="1:5">
      <c r="A746" s="196" t="s">
        <v>143</v>
      </c>
      <c r="B746" s="185">
        <v>0</v>
      </c>
      <c r="C746" s="185">
        <v>0</v>
      </c>
      <c r="D746" s="186" t="e">
        <f t="shared" si="13"/>
        <v>#DIV/0!</v>
      </c>
      <c r="E746" s="187"/>
    </row>
    <row r="747" customHeight="1" spans="1:5">
      <c r="A747" s="196" t="s">
        <v>144</v>
      </c>
      <c r="B747" s="185">
        <v>0</v>
      </c>
      <c r="C747" s="185">
        <v>0</v>
      </c>
      <c r="D747" s="186" t="e">
        <f t="shared" si="13"/>
        <v>#DIV/0!</v>
      </c>
      <c r="E747" s="187"/>
    </row>
    <row r="748" s="179" customFormat="1" customHeight="1" spans="1:44">
      <c r="A748" s="196" t="s">
        <v>183</v>
      </c>
      <c r="B748" s="185">
        <v>0</v>
      </c>
      <c r="C748" s="185">
        <v>0</v>
      </c>
      <c r="D748" s="186" t="e">
        <f t="shared" si="13"/>
        <v>#DIV/0!</v>
      </c>
      <c r="E748" s="187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</row>
    <row r="749" customHeight="1" spans="1:5">
      <c r="A749" s="196" t="s">
        <v>683</v>
      </c>
      <c r="B749" s="185">
        <v>20</v>
      </c>
      <c r="C749" s="185">
        <v>20</v>
      </c>
      <c r="D749" s="186">
        <f t="shared" si="13"/>
        <v>1</v>
      </c>
      <c r="E749" s="187"/>
    </row>
    <row r="750" customHeight="1" spans="1:5">
      <c r="A750" s="196" t="s">
        <v>684</v>
      </c>
      <c r="B750" s="185">
        <v>0</v>
      </c>
      <c r="C750" s="185">
        <v>0</v>
      </c>
      <c r="D750" s="186" t="e">
        <f t="shared" si="13"/>
        <v>#DIV/0!</v>
      </c>
      <c r="E750" s="187"/>
    </row>
    <row r="751" customHeight="1" spans="1:5">
      <c r="A751" s="196" t="s">
        <v>151</v>
      </c>
      <c r="B751" s="185">
        <v>0</v>
      </c>
      <c r="C751" s="185">
        <v>0</v>
      </c>
      <c r="D751" s="186" t="e">
        <f t="shared" si="13"/>
        <v>#DIV/0!</v>
      </c>
      <c r="E751" s="187"/>
    </row>
    <row r="752" customHeight="1" spans="1:5">
      <c r="A752" s="196" t="s">
        <v>685</v>
      </c>
      <c r="B752" s="185">
        <v>5</v>
      </c>
      <c r="C752" s="185">
        <v>5</v>
      </c>
      <c r="D752" s="186">
        <f t="shared" si="13"/>
        <v>1</v>
      </c>
      <c r="E752" s="187"/>
    </row>
    <row r="753" customHeight="1" spans="1:5">
      <c r="A753" s="192" t="s">
        <v>686</v>
      </c>
      <c r="B753" s="193">
        <f>B754</f>
        <v>0</v>
      </c>
      <c r="C753" s="193">
        <f>C754</f>
        <v>0</v>
      </c>
      <c r="D753" s="194" t="e">
        <f t="shared" si="13"/>
        <v>#DIV/0!</v>
      </c>
      <c r="E753" s="195"/>
    </row>
    <row r="754" customHeight="1" spans="1:5">
      <c r="A754" s="196" t="s">
        <v>687</v>
      </c>
      <c r="B754" s="185">
        <v>0</v>
      </c>
      <c r="C754" s="185">
        <v>0</v>
      </c>
      <c r="D754" s="186" t="e">
        <f t="shared" si="13"/>
        <v>#DIV/0!</v>
      </c>
      <c r="E754" s="187"/>
    </row>
    <row r="755" customHeight="1" spans="1:5">
      <c r="A755" s="192" t="s">
        <v>688</v>
      </c>
      <c r="B755" s="193">
        <f>B756</f>
        <v>3284</v>
      </c>
      <c r="C755" s="193">
        <f>C756</f>
        <v>3284</v>
      </c>
      <c r="D755" s="194">
        <f t="shared" si="13"/>
        <v>1</v>
      </c>
      <c r="E755" s="195"/>
    </row>
    <row r="756" s="179" customFormat="1" customHeight="1" spans="1:44">
      <c r="A756" s="196" t="s">
        <v>689</v>
      </c>
      <c r="B756" s="185">
        <v>3284</v>
      </c>
      <c r="C756" s="185">
        <v>3284</v>
      </c>
      <c r="D756" s="186">
        <f t="shared" si="13"/>
        <v>1</v>
      </c>
      <c r="E756" s="187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</row>
    <row r="757" customHeight="1" spans="1:5">
      <c r="A757" s="188" t="s">
        <v>690</v>
      </c>
      <c r="B757" s="189">
        <f>B758+B768+B772+B780+B785+B792+B798+B801+B804+B806+B808+B814+B816+B818+B833</f>
        <v>45392</v>
      </c>
      <c r="C757" s="189">
        <f>C758+C768+C772+C780+C785+C792+C798+C801+C804+C806+C808+C814+C816+C818+C833</f>
        <v>45400</v>
      </c>
      <c r="D757" s="190">
        <f t="shared" si="13"/>
        <v>1.00017624250969</v>
      </c>
      <c r="E757" s="191"/>
    </row>
    <row r="758" customHeight="1" spans="1:5">
      <c r="A758" s="192" t="s">
        <v>691</v>
      </c>
      <c r="B758" s="193">
        <f>SUM(B759:B767)</f>
        <v>1051</v>
      </c>
      <c r="C758" s="193">
        <f>SUM(C759:C767)</f>
        <v>1059</v>
      </c>
      <c r="D758" s="194">
        <f t="shared" si="13"/>
        <v>1.00761179828735</v>
      </c>
      <c r="E758" s="195"/>
    </row>
    <row r="759" customHeight="1" spans="1:5">
      <c r="A759" s="196" t="s">
        <v>142</v>
      </c>
      <c r="B759" s="185">
        <v>922</v>
      </c>
      <c r="C759" s="185">
        <v>930</v>
      </c>
      <c r="D759" s="186">
        <f t="shared" si="13"/>
        <v>1.00867678958785</v>
      </c>
      <c r="E759" s="187"/>
    </row>
    <row r="760" customHeight="1" spans="1:5">
      <c r="A760" s="196" t="s">
        <v>143</v>
      </c>
      <c r="B760" s="185">
        <v>0</v>
      </c>
      <c r="C760" s="185">
        <v>0</v>
      </c>
      <c r="D760" s="186" t="e">
        <f t="shared" si="13"/>
        <v>#DIV/0!</v>
      </c>
      <c r="E760" s="187"/>
    </row>
    <row r="761" customHeight="1" spans="1:5">
      <c r="A761" s="196" t="s">
        <v>144</v>
      </c>
      <c r="B761" s="185">
        <v>0</v>
      </c>
      <c r="C761" s="185">
        <v>0</v>
      </c>
      <c r="D761" s="186" t="e">
        <f t="shared" si="13"/>
        <v>#DIV/0!</v>
      </c>
      <c r="E761" s="187"/>
    </row>
    <row r="762" s="179" customFormat="1" customHeight="1" spans="1:44">
      <c r="A762" s="196" t="s">
        <v>692</v>
      </c>
      <c r="B762" s="185">
        <v>31</v>
      </c>
      <c r="C762" s="185">
        <v>31</v>
      </c>
      <c r="D762" s="186">
        <f t="shared" si="13"/>
        <v>1</v>
      </c>
      <c r="E762" s="187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</row>
    <row r="763" customHeight="1" spans="1:5">
      <c r="A763" s="196" t="s">
        <v>693</v>
      </c>
      <c r="B763" s="185">
        <v>0</v>
      </c>
      <c r="C763" s="185">
        <v>0</v>
      </c>
      <c r="D763" s="186" t="e">
        <f t="shared" si="13"/>
        <v>#DIV/0!</v>
      </c>
      <c r="E763" s="187"/>
    </row>
    <row r="764" customHeight="1" spans="1:5">
      <c r="A764" s="196" t="s">
        <v>694</v>
      </c>
      <c r="B764" s="185">
        <v>0</v>
      </c>
      <c r="C764" s="185">
        <v>0</v>
      </c>
      <c r="D764" s="186" t="e">
        <f t="shared" si="13"/>
        <v>#DIV/0!</v>
      </c>
      <c r="E764" s="187"/>
    </row>
    <row r="765" customHeight="1" spans="1:5">
      <c r="A765" s="196" t="s">
        <v>695</v>
      </c>
      <c r="B765" s="185">
        <v>0</v>
      </c>
      <c r="C765" s="185">
        <v>0</v>
      </c>
      <c r="D765" s="186" t="e">
        <f t="shared" si="13"/>
        <v>#DIV/0!</v>
      </c>
      <c r="E765" s="187"/>
    </row>
    <row r="766" customHeight="1" spans="1:5">
      <c r="A766" s="196" t="s">
        <v>696</v>
      </c>
      <c r="B766" s="185">
        <v>0</v>
      </c>
      <c r="C766" s="185">
        <v>0</v>
      </c>
      <c r="D766" s="186" t="e">
        <f t="shared" si="13"/>
        <v>#DIV/0!</v>
      </c>
      <c r="E766" s="187"/>
    </row>
    <row r="767" customHeight="1" spans="1:5">
      <c r="A767" s="196" t="s">
        <v>697</v>
      </c>
      <c r="B767" s="185">
        <v>98</v>
      </c>
      <c r="C767" s="185">
        <v>98</v>
      </c>
      <c r="D767" s="186">
        <f t="shared" si="13"/>
        <v>1</v>
      </c>
      <c r="E767" s="187"/>
    </row>
    <row r="768" customHeight="1" spans="1:5">
      <c r="A768" s="192" t="s">
        <v>698</v>
      </c>
      <c r="B768" s="193">
        <f>SUM(B769:B771)</f>
        <v>1256</v>
      </c>
      <c r="C768" s="193">
        <f>SUM(C769:C771)</f>
        <v>1256</v>
      </c>
      <c r="D768" s="194">
        <f t="shared" si="13"/>
        <v>1</v>
      </c>
      <c r="E768" s="195"/>
    </row>
    <row r="769" s="179" customFormat="1" customHeight="1" spans="1:44">
      <c r="A769" s="196" t="s">
        <v>699</v>
      </c>
      <c r="B769" s="185">
        <v>0</v>
      </c>
      <c r="C769" s="185">
        <v>0</v>
      </c>
      <c r="D769" s="186" t="e">
        <f t="shared" si="13"/>
        <v>#DIV/0!</v>
      </c>
      <c r="E769" s="187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</row>
    <row r="770" customHeight="1" spans="1:5">
      <c r="A770" s="196" t="s">
        <v>700</v>
      </c>
      <c r="B770" s="185">
        <v>0</v>
      </c>
      <c r="C770" s="185">
        <v>0</v>
      </c>
      <c r="D770" s="186" t="e">
        <f t="shared" si="13"/>
        <v>#DIV/0!</v>
      </c>
      <c r="E770" s="187"/>
    </row>
    <row r="771" customHeight="1" spans="1:5">
      <c r="A771" s="196" t="s">
        <v>701</v>
      </c>
      <c r="B771" s="185">
        <v>1256</v>
      </c>
      <c r="C771" s="185">
        <v>1256</v>
      </c>
      <c r="D771" s="186">
        <f t="shared" si="13"/>
        <v>1</v>
      </c>
      <c r="E771" s="187"/>
    </row>
    <row r="772" customHeight="1" spans="1:5">
      <c r="A772" s="192" t="s">
        <v>702</v>
      </c>
      <c r="B772" s="193">
        <f>SUM(B773:B779)</f>
        <v>41129</v>
      </c>
      <c r="C772" s="193">
        <f>SUM(C773:C779)</f>
        <v>41129</v>
      </c>
      <c r="D772" s="194">
        <f t="shared" si="13"/>
        <v>1</v>
      </c>
      <c r="E772" s="195"/>
    </row>
    <row r="773" customHeight="1" spans="1:5">
      <c r="A773" s="196" t="s">
        <v>703</v>
      </c>
      <c r="B773" s="185">
        <v>27297</v>
      </c>
      <c r="C773" s="185">
        <v>27297</v>
      </c>
      <c r="D773" s="186">
        <f t="shared" ref="D773:D836" si="14">C773/B773</f>
        <v>1</v>
      </c>
      <c r="E773" s="187"/>
    </row>
    <row r="774" customHeight="1" spans="1:5">
      <c r="A774" s="196" t="s">
        <v>704</v>
      </c>
      <c r="B774" s="185">
        <v>10893</v>
      </c>
      <c r="C774" s="185">
        <v>10893</v>
      </c>
      <c r="D774" s="186">
        <f t="shared" si="14"/>
        <v>1</v>
      </c>
      <c r="E774" s="187"/>
    </row>
    <row r="775" s="179" customFormat="1" customHeight="1" spans="1:44">
      <c r="A775" s="196" t="s">
        <v>705</v>
      </c>
      <c r="B775" s="185">
        <v>0</v>
      </c>
      <c r="C775" s="185">
        <v>0</v>
      </c>
      <c r="D775" s="186" t="e">
        <f t="shared" si="14"/>
        <v>#DIV/0!</v>
      </c>
      <c r="E775" s="187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</row>
    <row r="776" customHeight="1" spans="1:5">
      <c r="A776" s="196" t="s">
        <v>706</v>
      </c>
      <c r="B776" s="185">
        <v>2100</v>
      </c>
      <c r="C776" s="185">
        <v>2100</v>
      </c>
      <c r="D776" s="186">
        <f t="shared" si="14"/>
        <v>1</v>
      </c>
      <c r="E776" s="187"/>
    </row>
    <row r="777" customHeight="1" spans="1:5">
      <c r="A777" s="196" t="s">
        <v>707</v>
      </c>
      <c r="B777" s="185">
        <v>0</v>
      </c>
      <c r="C777" s="185">
        <v>0</v>
      </c>
      <c r="D777" s="186" t="e">
        <f t="shared" si="14"/>
        <v>#DIV/0!</v>
      </c>
      <c r="E777" s="187"/>
    </row>
    <row r="778" s="179" customFormat="1" customHeight="1" spans="1:44">
      <c r="A778" s="196" t="s">
        <v>708</v>
      </c>
      <c r="B778" s="185">
        <v>0</v>
      </c>
      <c r="C778" s="185">
        <v>0</v>
      </c>
      <c r="D778" s="186" t="e">
        <f t="shared" si="14"/>
        <v>#DIV/0!</v>
      </c>
      <c r="E778" s="187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</row>
    <row r="779" customHeight="1" spans="1:5">
      <c r="A779" s="196" t="s">
        <v>709</v>
      </c>
      <c r="B779" s="185">
        <v>839</v>
      </c>
      <c r="C779" s="185">
        <v>839</v>
      </c>
      <c r="D779" s="186">
        <f t="shared" si="14"/>
        <v>1</v>
      </c>
      <c r="E779" s="187"/>
    </row>
    <row r="780" s="179" customFormat="1" customHeight="1" spans="1:44">
      <c r="A780" s="192" t="s">
        <v>710</v>
      </c>
      <c r="B780" s="193">
        <f>SUM(B781:B784)</f>
        <v>0</v>
      </c>
      <c r="C780" s="193">
        <f>SUM(C781:C784)</f>
        <v>0</v>
      </c>
      <c r="D780" s="194" t="e">
        <f t="shared" si="14"/>
        <v>#DIV/0!</v>
      </c>
      <c r="E780" s="19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</row>
    <row r="781" s="179" customFormat="1" customHeight="1" spans="1:44">
      <c r="A781" s="196" t="s">
        <v>711</v>
      </c>
      <c r="B781" s="185">
        <v>0</v>
      </c>
      <c r="C781" s="185">
        <v>0</v>
      </c>
      <c r="D781" s="186" t="e">
        <f t="shared" si="14"/>
        <v>#DIV/0!</v>
      </c>
      <c r="E781" s="187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</row>
    <row r="782" s="179" customFormat="1" customHeight="1" spans="1:44">
      <c r="A782" s="196" t="s">
        <v>712</v>
      </c>
      <c r="B782" s="185">
        <v>0</v>
      </c>
      <c r="C782" s="185">
        <v>0</v>
      </c>
      <c r="D782" s="186" t="e">
        <f t="shared" si="14"/>
        <v>#DIV/0!</v>
      </c>
      <c r="E782" s="187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</row>
    <row r="783" customHeight="1" spans="1:5">
      <c r="A783" s="196" t="s">
        <v>713</v>
      </c>
      <c r="B783" s="185">
        <v>0</v>
      </c>
      <c r="C783" s="185">
        <v>0</v>
      </c>
      <c r="D783" s="186" t="e">
        <f t="shared" si="14"/>
        <v>#DIV/0!</v>
      </c>
      <c r="E783" s="187"/>
    </row>
    <row r="784" customHeight="1" spans="1:5">
      <c r="A784" s="196" t="s">
        <v>714</v>
      </c>
      <c r="B784" s="185">
        <v>0</v>
      </c>
      <c r="C784" s="185">
        <v>0</v>
      </c>
      <c r="D784" s="186" t="e">
        <f t="shared" si="14"/>
        <v>#DIV/0!</v>
      </c>
      <c r="E784" s="187"/>
    </row>
    <row r="785" customHeight="1" spans="1:5">
      <c r="A785" s="192" t="s">
        <v>715</v>
      </c>
      <c r="B785" s="193">
        <f>SUM(B786:B791)</f>
        <v>0</v>
      </c>
      <c r="C785" s="193">
        <f>SUM(C786:C791)</f>
        <v>0</v>
      </c>
      <c r="D785" s="194" t="e">
        <f t="shared" si="14"/>
        <v>#DIV/0!</v>
      </c>
      <c r="E785" s="195"/>
    </row>
    <row r="786" customHeight="1" spans="1:5">
      <c r="A786" s="196" t="s">
        <v>716</v>
      </c>
      <c r="B786" s="185">
        <v>0</v>
      </c>
      <c r="C786" s="185">
        <v>0</v>
      </c>
      <c r="D786" s="186" t="e">
        <f t="shared" si="14"/>
        <v>#DIV/0!</v>
      </c>
      <c r="E786" s="187"/>
    </row>
    <row r="787" customHeight="1" spans="1:5">
      <c r="A787" s="196" t="s">
        <v>717</v>
      </c>
      <c r="B787" s="185">
        <v>0</v>
      </c>
      <c r="C787" s="185">
        <v>0</v>
      </c>
      <c r="D787" s="186" t="e">
        <f t="shared" si="14"/>
        <v>#DIV/0!</v>
      </c>
      <c r="E787" s="187"/>
    </row>
    <row r="788" s="179" customFormat="1" customHeight="1" spans="1:44">
      <c r="A788" s="196" t="s">
        <v>718</v>
      </c>
      <c r="B788" s="185">
        <v>0</v>
      </c>
      <c r="C788" s="185">
        <v>0</v>
      </c>
      <c r="D788" s="186" t="e">
        <f t="shared" si="14"/>
        <v>#DIV/0!</v>
      </c>
      <c r="E788" s="187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</row>
    <row r="789" s="179" customFormat="1" customHeight="1" spans="1:44">
      <c r="A789" s="196" t="s">
        <v>719</v>
      </c>
      <c r="B789" s="185">
        <v>0</v>
      </c>
      <c r="C789" s="185">
        <v>0</v>
      </c>
      <c r="D789" s="186" t="e">
        <f t="shared" si="14"/>
        <v>#DIV/0!</v>
      </c>
      <c r="E789" s="187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</row>
    <row r="790" s="179" customFormat="1" customHeight="1" spans="1:44">
      <c r="A790" s="196" t="s">
        <v>720</v>
      </c>
      <c r="B790" s="185">
        <v>0</v>
      </c>
      <c r="C790" s="185">
        <v>0</v>
      </c>
      <c r="D790" s="186" t="e">
        <f t="shared" si="14"/>
        <v>#DIV/0!</v>
      </c>
      <c r="E790" s="187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</row>
    <row r="791" customHeight="1" spans="1:5">
      <c r="A791" s="196" t="s">
        <v>721</v>
      </c>
      <c r="B791" s="185">
        <v>0</v>
      </c>
      <c r="C791" s="185">
        <v>0</v>
      </c>
      <c r="D791" s="186" t="e">
        <f t="shared" si="14"/>
        <v>#DIV/0!</v>
      </c>
      <c r="E791" s="187"/>
    </row>
    <row r="792" customHeight="1" spans="1:5">
      <c r="A792" s="192" t="s">
        <v>722</v>
      </c>
      <c r="B792" s="193">
        <f>SUM(B793:B797)</f>
        <v>0</v>
      </c>
      <c r="C792" s="193">
        <f>SUM(C793:C797)</f>
        <v>0</v>
      </c>
      <c r="D792" s="194" t="e">
        <f t="shared" si="14"/>
        <v>#DIV/0!</v>
      </c>
      <c r="E792" s="195"/>
    </row>
    <row r="793" customHeight="1" spans="1:5">
      <c r="A793" s="196" t="s">
        <v>723</v>
      </c>
      <c r="B793" s="185">
        <v>0</v>
      </c>
      <c r="C793" s="185">
        <v>0</v>
      </c>
      <c r="D793" s="186" t="e">
        <f t="shared" si="14"/>
        <v>#DIV/0!</v>
      </c>
      <c r="E793" s="187"/>
    </row>
    <row r="794" customHeight="1" spans="1:5">
      <c r="A794" s="196" t="s">
        <v>724</v>
      </c>
      <c r="B794" s="185">
        <v>0</v>
      </c>
      <c r="C794" s="185">
        <v>0</v>
      </c>
      <c r="D794" s="186" t="e">
        <f t="shared" si="14"/>
        <v>#DIV/0!</v>
      </c>
      <c r="E794" s="187"/>
    </row>
    <row r="795" customHeight="1" spans="1:5">
      <c r="A795" s="196" t="s">
        <v>725</v>
      </c>
      <c r="B795" s="185">
        <v>0</v>
      </c>
      <c r="C795" s="185">
        <v>0</v>
      </c>
      <c r="D795" s="186" t="e">
        <f t="shared" si="14"/>
        <v>#DIV/0!</v>
      </c>
      <c r="E795" s="187"/>
    </row>
    <row r="796" customHeight="1" spans="1:5">
      <c r="A796" s="196" t="s">
        <v>726</v>
      </c>
      <c r="B796" s="185">
        <v>0</v>
      </c>
      <c r="C796" s="185">
        <v>0</v>
      </c>
      <c r="D796" s="186" t="e">
        <f t="shared" si="14"/>
        <v>#DIV/0!</v>
      </c>
      <c r="E796" s="187"/>
    </row>
    <row r="797" customHeight="1" spans="1:5">
      <c r="A797" s="196" t="s">
        <v>727</v>
      </c>
      <c r="B797" s="185">
        <v>0</v>
      </c>
      <c r="C797" s="185">
        <v>0</v>
      </c>
      <c r="D797" s="186" t="e">
        <f t="shared" si="14"/>
        <v>#DIV/0!</v>
      </c>
      <c r="E797" s="187"/>
    </row>
    <row r="798" customHeight="1" spans="1:5">
      <c r="A798" s="192" t="s">
        <v>728</v>
      </c>
      <c r="B798" s="193">
        <f>SUM(B799:B800)</f>
        <v>0</v>
      </c>
      <c r="C798" s="193">
        <f>SUM(C799:C800)</f>
        <v>0</v>
      </c>
      <c r="D798" s="194" t="e">
        <f t="shared" si="14"/>
        <v>#DIV/0!</v>
      </c>
      <c r="E798" s="195"/>
    </row>
    <row r="799" customHeight="1" spans="1:5">
      <c r="A799" s="196" t="s">
        <v>729</v>
      </c>
      <c r="B799" s="185">
        <v>0</v>
      </c>
      <c r="C799" s="185">
        <v>0</v>
      </c>
      <c r="D799" s="186" t="e">
        <f t="shared" si="14"/>
        <v>#DIV/0!</v>
      </c>
      <c r="E799" s="187"/>
    </row>
    <row r="800" customHeight="1" spans="1:5">
      <c r="A800" s="196" t="s">
        <v>730</v>
      </c>
      <c r="B800" s="185">
        <v>0</v>
      </c>
      <c r="C800" s="185">
        <v>0</v>
      </c>
      <c r="D800" s="186" t="e">
        <f t="shared" si="14"/>
        <v>#DIV/0!</v>
      </c>
      <c r="E800" s="187"/>
    </row>
    <row r="801" customHeight="1" spans="1:5">
      <c r="A801" s="192" t="s">
        <v>731</v>
      </c>
      <c r="B801" s="193">
        <f>SUM(B802:B803)</f>
        <v>0</v>
      </c>
      <c r="C801" s="193">
        <f>SUM(C802:C803)</f>
        <v>0</v>
      </c>
      <c r="D801" s="194" t="e">
        <f t="shared" si="14"/>
        <v>#DIV/0!</v>
      </c>
      <c r="E801" s="195"/>
    </row>
    <row r="802" customHeight="1" spans="1:5">
      <c r="A802" s="196" t="s">
        <v>732</v>
      </c>
      <c r="B802" s="185">
        <v>0</v>
      </c>
      <c r="C802" s="185">
        <v>0</v>
      </c>
      <c r="D802" s="186" t="e">
        <f t="shared" si="14"/>
        <v>#DIV/0!</v>
      </c>
      <c r="E802" s="187"/>
    </row>
    <row r="803" customHeight="1" spans="1:5">
      <c r="A803" s="196" t="s">
        <v>733</v>
      </c>
      <c r="B803" s="185">
        <v>0</v>
      </c>
      <c r="C803" s="185">
        <v>0</v>
      </c>
      <c r="D803" s="186" t="e">
        <f t="shared" si="14"/>
        <v>#DIV/0!</v>
      </c>
      <c r="E803" s="187"/>
    </row>
    <row r="804" customHeight="1" spans="1:5">
      <c r="A804" s="192" t="s">
        <v>734</v>
      </c>
      <c r="B804" s="193">
        <f>B805</f>
        <v>0</v>
      </c>
      <c r="C804" s="193">
        <f>C805</f>
        <v>0</v>
      </c>
      <c r="D804" s="194" t="e">
        <f t="shared" si="14"/>
        <v>#DIV/0!</v>
      </c>
      <c r="E804" s="195"/>
    </row>
    <row r="805" s="179" customFormat="1" customHeight="1" spans="1:44">
      <c r="A805" s="196" t="s">
        <v>735</v>
      </c>
      <c r="B805" s="185">
        <v>0</v>
      </c>
      <c r="C805" s="185">
        <v>0</v>
      </c>
      <c r="D805" s="186" t="e">
        <f t="shared" si="14"/>
        <v>#DIV/0!</v>
      </c>
      <c r="E805" s="187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</row>
    <row r="806" s="180" customFormat="1" customHeight="1" spans="1:44">
      <c r="A806" s="192" t="s">
        <v>736</v>
      </c>
      <c r="B806" s="193">
        <f>B807</f>
        <v>631</v>
      </c>
      <c r="C806" s="193">
        <f>C807</f>
        <v>631</v>
      </c>
      <c r="D806" s="194">
        <f t="shared" si="14"/>
        <v>1</v>
      </c>
      <c r="E806" s="19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</row>
    <row r="807" s="179" customFormat="1" customHeight="1" spans="1:44">
      <c r="A807" s="196" t="s">
        <v>737</v>
      </c>
      <c r="B807" s="185">
        <v>631</v>
      </c>
      <c r="C807" s="185">
        <v>631</v>
      </c>
      <c r="D807" s="186">
        <f t="shared" si="14"/>
        <v>1</v>
      </c>
      <c r="E807" s="187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</row>
    <row r="808" customHeight="1" spans="1:5">
      <c r="A808" s="192" t="s">
        <v>738</v>
      </c>
      <c r="B808" s="193">
        <f>SUM(B809:B813)</f>
        <v>113</v>
      </c>
      <c r="C808" s="193">
        <f>SUM(C809:C813)</f>
        <v>113</v>
      </c>
      <c r="D808" s="194">
        <f t="shared" si="14"/>
        <v>1</v>
      </c>
      <c r="E808" s="195"/>
    </row>
    <row r="809" customHeight="1" spans="1:5">
      <c r="A809" s="196" t="s">
        <v>739</v>
      </c>
      <c r="B809" s="185">
        <v>0</v>
      </c>
      <c r="C809" s="185">
        <v>0</v>
      </c>
      <c r="D809" s="186" t="e">
        <f t="shared" si="14"/>
        <v>#DIV/0!</v>
      </c>
      <c r="E809" s="187"/>
    </row>
    <row r="810" customHeight="1" spans="1:5">
      <c r="A810" s="196" t="s">
        <v>740</v>
      </c>
      <c r="B810" s="185">
        <v>0</v>
      </c>
      <c r="C810" s="185">
        <v>0</v>
      </c>
      <c r="D810" s="186" t="e">
        <f t="shared" si="14"/>
        <v>#DIV/0!</v>
      </c>
      <c r="E810" s="187"/>
    </row>
    <row r="811" customHeight="1" spans="1:5">
      <c r="A811" s="196" t="s">
        <v>741</v>
      </c>
      <c r="B811" s="185">
        <v>0</v>
      </c>
      <c r="C811" s="185">
        <v>0</v>
      </c>
      <c r="D811" s="186" t="e">
        <f t="shared" si="14"/>
        <v>#DIV/0!</v>
      </c>
      <c r="E811" s="187"/>
    </row>
    <row r="812" customHeight="1" spans="1:5">
      <c r="A812" s="196" t="s">
        <v>742</v>
      </c>
      <c r="B812" s="185">
        <v>0</v>
      </c>
      <c r="C812" s="185">
        <v>0</v>
      </c>
      <c r="D812" s="186" t="e">
        <f t="shared" si="14"/>
        <v>#DIV/0!</v>
      </c>
      <c r="E812" s="187"/>
    </row>
    <row r="813" customHeight="1" spans="1:5">
      <c r="A813" s="196" t="s">
        <v>743</v>
      </c>
      <c r="B813" s="185">
        <v>113</v>
      </c>
      <c r="C813" s="185">
        <v>113</v>
      </c>
      <c r="D813" s="186">
        <f t="shared" si="14"/>
        <v>1</v>
      </c>
      <c r="E813" s="187"/>
    </row>
    <row r="814" customHeight="1" spans="1:5">
      <c r="A814" s="192" t="s">
        <v>744</v>
      </c>
      <c r="B814" s="193">
        <f>B815</f>
        <v>0</v>
      </c>
      <c r="C814" s="193">
        <f>C815</f>
        <v>0</v>
      </c>
      <c r="D814" s="194" t="e">
        <f t="shared" si="14"/>
        <v>#DIV/0!</v>
      </c>
      <c r="E814" s="195"/>
    </row>
    <row r="815" customHeight="1" spans="1:5">
      <c r="A815" s="196" t="s">
        <v>745</v>
      </c>
      <c r="B815" s="185">
        <v>0</v>
      </c>
      <c r="C815" s="185">
        <v>0</v>
      </c>
      <c r="D815" s="186" t="e">
        <f t="shared" si="14"/>
        <v>#DIV/0!</v>
      </c>
      <c r="E815" s="187"/>
    </row>
    <row r="816" customHeight="1" spans="1:5">
      <c r="A816" s="192" t="s">
        <v>746</v>
      </c>
      <c r="B816" s="193">
        <f>B817</f>
        <v>0</v>
      </c>
      <c r="C816" s="193">
        <f>C817</f>
        <v>0</v>
      </c>
      <c r="D816" s="194" t="e">
        <f t="shared" si="14"/>
        <v>#DIV/0!</v>
      </c>
      <c r="E816" s="195"/>
    </row>
    <row r="817" customHeight="1" spans="1:5">
      <c r="A817" s="196" t="s">
        <v>747</v>
      </c>
      <c r="B817" s="185">
        <v>0</v>
      </c>
      <c r="C817" s="185">
        <v>0</v>
      </c>
      <c r="D817" s="186" t="e">
        <f t="shared" si="14"/>
        <v>#DIV/0!</v>
      </c>
      <c r="E817" s="187"/>
    </row>
    <row r="818" customHeight="1" spans="1:5">
      <c r="A818" s="192" t="s">
        <v>748</v>
      </c>
      <c r="B818" s="193">
        <f>SUM(B819:B832)</f>
        <v>0</v>
      </c>
      <c r="C818" s="193">
        <f>SUM(C819:C832)</f>
        <v>0</v>
      </c>
      <c r="D818" s="194" t="e">
        <f t="shared" si="14"/>
        <v>#DIV/0!</v>
      </c>
      <c r="E818" s="195"/>
    </row>
    <row r="819" s="179" customFormat="1" customHeight="1" spans="1:44">
      <c r="A819" s="196" t="s">
        <v>142</v>
      </c>
      <c r="B819" s="185">
        <v>0</v>
      </c>
      <c r="C819" s="185">
        <v>0</v>
      </c>
      <c r="D819" s="186" t="e">
        <f t="shared" si="14"/>
        <v>#DIV/0!</v>
      </c>
      <c r="E819" s="187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</row>
    <row r="820" s="179" customFormat="1" customHeight="1" spans="1:44">
      <c r="A820" s="196" t="s">
        <v>143</v>
      </c>
      <c r="B820" s="185">
        <v>0</v>
      </c>
      <c r="C820" s="185">
        <v>0</v>
      </c>
      <c r="D820" s="186" t="e">
        <f t="shared" si="14"/>
        <v>#DIV/0!</v>
      </c>
      <c r="E820" s="187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</row>
    <row r="821" customHeight="1" spans="1:5">
      <c r="A821" s="196" t="s">
        <v>144</v>
      </c>
      <c r="B821" s="185">
        <v>0</v>
      </c>
      <c r="C821" s="185">
        <v>0</v>
      </c>
      <c r="D821" s="186" t="e">
        <f t="shared" si="14"/>
        <v>#DIV/0!</v>
      </c>
      <c r="E821" s="187"/>
    </row>
    <row r="822" customHeight="1" spans="1:5">
      <c r="A822" s="196" t="s">
        <v>749</v>
      </c>
      <c r="B822" s="185">
        <v>0</v>
      </c>
      <c r="C822" s="185">
        <v>0</v>
      </c>
      <c r="D822" s="186" t="e">
        <f t="shared" si="14"/>
        <v>#DIV/0!</v>
      </c>
      <c r="E822" s="187"/>
    </row>
    <row r="823" s="179" customFormat="1" customHeight="1" spans="1:44">
      <c r="A823" s="196" t="s">
        <v>750</v>
      </c>
      <c r="B823" s="185">
        <v>0</v>
      </c>
      <c r="C823" s="185">
        <v>0</v>
      </c>
      <c r="D823" s="186" t="e">
        <f t="shared" si="14"/>
        <v>#DIV/0!</v>
      </c>
      <c r="E823" s="187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</row>
    <row r="824" s="179" customFormat="1" customHeight="1" spans="1:44">
      <c r="A824" s="196" t="s">
        <v>751</v>
      </c>
      <c r="B824" s="185">
        <v>0</v>
      </c>
      <c r="C824" s="185">
        <v>0</v>
      </c>
      <c r="D824" s="186" t="e">
        <f t="shared" si="14"/>
        <v>#DIV/0!</v>
      </c>
      <c r="E824" s="187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</row>
    <row r="825" s="179" customFormat="1" customHeight="1" spans="1:44">
      <c r="A825" s="196" t="s">
        <v>752</v>
      </c>
      <c r="B825" s="185">
        <v>0</v>
      </c>
      <c r="C825" s="185">
        <v>0</v>
      </c>
      <c r="D825" s="186" t="e">
        <f t="shared" si="14"/>
        <v>#DIV/0!</v>
      </c>
      <c r="E825" s="187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</row>
    <row r="826" s="180" customFormat="1" customHeight="1" spans="1:44">
      <c r="A826" s="196" t="s">
        <v>753</v>
      </c>
      <c r="B826" s="185">
        <v>0</v>
      </c>
      <c r="C826" s="185">
        <v>0</v>
      </c>
      <c r="D826" s="186" t="e">
        <f t="shared" si="14"/>
        <v>#DIV/0!</v>
      </c>
      <c r="E826" s="187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</row>
    <row r="827" s="179" customFormat="1" customHeight="1" spans="1:44">
      <c r="A827" s="196" t="s">
        <v>754</v>
      </c>
      <c r="B827" s="185">
        <v>0</v>
      </c>
      <c r="C827" s="185">
        <v>0</v>
      </c>
      <c r="D827" s="186" t="e">
        <f t="shared" si="14"/>
        <v>#DIV/0!</v>
      </c>
      <c r="E827" s="187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</row>
    <row r="828" customHeight="1" spans="1:5">
      <c r="A828" s="196" t="s">
        <v>755</v>
      </c>
      <c r="B828" s="185">
        <v>0</v>
      </c>
      <c r="C828" s="185">
        <v>0</v>
      </c>
      <c r="D828" s="186" t="e">
        <f t="shared" si="14"/>
        <v>#DIV/0!</v>
      </c>
      <c r="E828" s="187"/>
    </row>
    <row r="829" customHeight="1" spans="1:5">
      <c r="A829" s="196" t="s">
        <v>183</v>
      </c>
      <c r="B829" s="185">
        <v>0</v>
      </c>
      <c r="C829" s="185">
        <v>0</v>
      </c>
      <c r="D829" s="186" t="e">
        <f t="shared" si="14"/>
        <v>#DIV/0!</v>
      </c>
      <c r="E829" s="187"/>
    </row>
    <row r="830" customHeight="1" spans="1:5">
      <c r="A830" s="196" t="s">
        <v>756</v>
      </c>
      <c r="B830" s="185">
        <v>0</v>
      </c>
      <c r="C830" s="185">
        <v>0</v>
      </c>
      <c r="D830" s="186" t="e">
        <f t="shared" si="14"/>
        <v>#DIV/0!</v>
      </c>
      <c r="E830" s="187"/>
    </row>
    <row r="831" customHeight="1" spans="1:5">
      <c r="A831" s="196" t="s">
        <v>151</v>
      </c>
      <c r="B831" s="185">
        <v>0</v>
      </c>
      <c r="C831" s="185">
        <v>0</v>
      </c>
      <c r="D831" s="186" t="e">
        <f t="shared" si="14"/>
        <v>#DIV/0!</v>
      </c>
      <c r="E831" s="187"/>
    </row>
    <row r="832" customHeight="1" spans="1:5">
      <c r="A832" s="196" t="s">
        <v>757</v>
      </c>
      <c r="B832" s="185">
        <v>0</v>
      </c>
      <c r="C832" s="185">
        <v>0</v>
      </c>
      <c r="D832" s="186" t="e">
        <f t="shared" si="14"/>
        <v>#DIV/0!</v>
      </c>
      <c r="E832" s="187"/>
    </row>
    <row r="833" customHeight="1" spans="1:5">
      <c r="A833" s="192" t="s">
        <v>758</v>
      </c>
      <c r="B833" s="193">
        <f>B834</f>
        <v>1212</v>
      </c>
      <c r="C833" s="193">
        <f>C834</f>
        <v>1212</v>
      </c>
      <c r="D833" s="194">
        <f t="shared" si="14"/>
        <v>1</v>
      </c>
      <c r="E833" s="195"/>
    </row>
    <row r="834" customHeight="1" spans="1:5">
      <c r="A834" s="196" t="s">
        <v>759</v>
      </c>
      <c r="B834" s="185">
        <v>1212</v>
      </c>
      <c r="C834" s="185">
        <v>1212</v>
      </c>
      <c r="D834" s="186">
        <f t="shared" si="14"/>
        <v>1</v>
      </c>
      <c r="E834" s="187"/>
    </row>
    <row r="835" customHeight="1" spans="1:5">
      <c r="A835" s="188" t="s">
        <v>760</v>
      </c>
      <c r="B835" s="189">
        <f>B836+B847+B849+B852+B854+B856</f>
        <v>133245</v>
      </c>
      <c r="C835" s="189">
        <f>C836+C847+C849+C852+C854+C856</f>
        <v>329994</v>
      </c>
      <c r="D835" s="190">
        <f t="shared" si="14"/>
        <v>2.47659574468085</v>
      </c>
      <c r="E835" s="191"/>
    </row>
    <row r="836" customHeight="1" spans="1:5">
      <c r="A836" s="192" t="s">
        <v>761</v>
      </c>
      <c r="B836" s="193">
        <f>SUM(B837:B846)</f>
        <v>78147</v>
      </c>
      <c r="C836" s="193">
        <f>SUM(C837:C846)</f>
        <v>265394</v>
      </c>
      <c r="D836" s="194">
        <f t="shared" si="14"/>
        <v>3.39608686193968</v>
      </c>
      <c r="E836" s="195"/>
    </row>
    <row r="837" customHeight="1" spans="1:5">
      <c r="A837" s="196" t="s">
        <v>142</v>
      </c>
      <c r="B837" s="185">
        <v>1545</v>
      </c>
      <c r="C837" s="185">
        <v>1994</v>
      </c>
      <c r="D837" s="186">
        <f t="shared" ref="D837:D900" si="15">C837/B837</f>
        <v>1.29061488673139</v>
      </c>
      <c r="E837" s="187"/>
    </row>
    <row r="838" customHeight="1" spans="1:5">
      <c r="A838" s="196" t="s">
        <v>143</v>
      </c>
      <c r="B838" s="185">
        <v>0</v>
      </c>
      <c r="C838" s="185">
        <v>0</v>
      </c>
      <c r="D838" s="186" t="e">
        <f t="shared" si="15"/>
        <v>#DIV/0!</v>
      </c>
      <c r="E838" s="187"/>
    </row>
    <row r="839" customHeight="1" spans="1:5">
      <c r="A839" s="196" t="s">
        <v>144</v>
      </c>
      <c r="B839" s="185">
        <v>0</v>
      </c>
      <c r="C839" s="185">
        <v>0</v>
      </c>
      <c r="D839" s="186" t="e">
        <f t="shared" si="15"/>
        <v>#DIV/0!</v>
      </c>
      <c r="E839" s="187"/>
    </row>
    <row r="840" customHeight="1" spans="1:5">
      <c r="A840" s="196" t="s">
        <v>762</v>
      </c>
      <c r="B840" s="185">
        <v>2196</v>
      </c>
      <c r="C840" s="185">
        <v>3000</v>
      </c>
      <c r="D840" s="186">
        <f t="shared" si="15"/>
        <v>1.36612021857923</v>
      </c>
      <c r="E840" s="187"/>
    </row>
    <row r="841" customHeight="1" spans="1:5">
      <c r="A841" s="196" t="s">
        <v>763</v>
      </c>
      <c r="B841" s="185">
        <v>0</v>
      </c>
      <c r="C841" s="185">
        <v>0</v>
      </c>
      <c r="D841" s="186" t="e">
        <f t="shared" si="15"/>
        <v>#DIV/0!</v>
      </c>
      <c r="E841" s="187"/>
    </row>
    <row r="842" customHeight="1" spans="1:5">
      <c r="A842" s="196" t="s">
        <v>764</v>
      </c>
      <c r="B842" s="185">
        <v>0</v>
      </c>
      <c r="C842" s="185">
        <v>0</v>
      </c>
      <c r="D842" s="186" t="e">
        <f t="shared" si="15"/>
        <v>#DIV/0!</v>
      </c>
      <c r="E842" s="187"/>
    </row>
    <row r="843" customHeight="1" spans="1:5">
      <c r="A843" s="196" t="s">
        <v>765</v>
      </c>
      <c r="B843" s="185">
        <v>0</v>
      </c>
      <c r="C843" s="185">
        <v>0</v>
      </c>
      <c r="D843" s="186" t="e">
        <f t="shared" si="15"/>
        <v>#DIV/0!</v>
      </c>
      <c r="E843" s="187"/>
    </row>
    <row r="844" customHeight="1" spans="1:5">
      <c r="A844" s="196" t="s">
        <v>766</v>
      </c>
      <c r="B844" s="185">
        <v>305</v>
      </c>
      <c r="C844" s="185">
        <v>400</v>
      </c>
      <c r="D844" s="186">
        <f t="shared" si="15"/>
        <v>1.31147540983607</v>
      </c>
      <c r="E844" s="187"/>
    </row>
    <row r="845" customHeight="1" spans="1:5">
      <c r="A845" s="196" t="s">
        <v>767</v>
      </c>
      <c r="B845" s="185">
        <v>0</v>
      </c>
      <c r="C845" s="185">
        <v>0</v>
      </c>
      <c r="D845" s="186" t="e">
        <f t="shared" si="15"/>
        <v>#DIV/0!</v>
      </c>
      <c r="E845" s="187"/>
    </row>
    <row r="846" customHeight="1" spans="1:5">
      <c r="A846" s="196" t="s">
        <v>768</v>
      </c>
      <c r="B846" s="185">
        <v>74101</v>
      </c>
      <c r="C846" s="185">
        <v>260000</v>
      </c>
      <c r="D846" s="186">
        <f t="shared" si="15"/>
        <v>3.50872457861567</v>
      </c>
      <c r="E846" s="187"/>
    </row>
    <row r="847" customHeight="1" spans="1:5">
      <c r="A847" s="192" t="s">
        <v>769</v>
      </c>
      <c r="B847" s="193">
        <f>B848</f>
        <v>475</v>
      </c>
      <c r="C847" s="193">
        <f>C848</f>
        <v>600</v>
      </c>
      <c r="D847" s="194">
        <f t="shared" si="15"/>
        <v>1.26315789473684</v>
      </c>
      <c r="E847" s="195"/>
    </row>
    <row r="848" customHeight="1" spans="1:5">
      <c r="A848" s="196" t="s">
        <v>770</v>
      </c>
      <c r="B848" s="185">
        <v>475</v>
      </c>
      <c r="C848" s="185">
        <v>600</v>
      </c>
      <c r="D848" s="186">
        <f t="shared" si="15"/>
        <v>1.26315789473684</v>
      </c>
      <c r="E848" s="187"/>
    </row>
    <row r="849" customHeight="1" spans="1:5">
      <c r="A849" s="192" t="s">
        <v>771</v>
      </c>
      <c r="B849" s="193">
        <f>SUM(B850:B851)</f>
        <v>22537</v>
      </c>
      <c r="C849" s="193">
        <f>SUM(C850:C851)</f>
        <v>30000</v>
      </c>
      <c r="D849" s="194">
        <f t="shared" si="15"/>
        <v>1.33114434041798</v>
      </c>
      <c r="E849" s="195"/>
    </row>
    <row r="850" customHeight="1" spans="1:5">
      <c r="A850" s="196" t="s">
        <v>772</v>
      </c>
      <c r="B850" s="185">
        <v>0</v>
      </c>
      <c r="C850" s="185">
        <v>0</v>
      </c>
      <c r="D850" s="186" t="e">
        <f t="shared" si="15"/>
        <v>#DIV/0!</v>
      </c>
      <c r="E850" s="187"/>
    </row>
    <row r="851" customHeight="1" spans="1:5">
      <c r="A851" s="196" t="s">
        <v>773</v>
      </c>
      <c r="B851" s="185">
        <v>22537</v>
      </c>
      <c r="C851" s="185">
        <v>30000</v>
      </c>
      <c r="D851" s="186">
        <f t="shared" si="15"/>
        <v>1.33114434041798</v>
      </c>
      <c r="E851" s="187"/>
    </row>
    <row r="852" s="179" customFormat="1" customHeight="1" spans="1:44">
      <c r="A852" s="192" t="s">
        <v>774</v>
      </c>
      <c r="B852" s="193">
        <f t="shared" ref="B852:B856" si="16">B853</f>
        <v>16313</v>
      </c>
      <c r="C852" s="193">
        <f t="shared" ref="C852:C856" si="17">C853</f>
        <v>17000</v>
      </c>
      <c r="D852" s="194">
        <f t="shared" si="15"/>
        <v>1.04211365168884</v>
      </c>
      <c r="E852" s="19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</row>
    <row r="853" customHeight="1" spans="1:5">
      <c r="A853" s="196" t="s">
        <v>775</v>
      </c>
      <c r="B853" s="185">
        <v>16313</v>
      </c>
      <c r="C853" s="185">
        <v>17000</v>
      </c>
      <c r="D853" s="186">
        <f t="shared" si="15"/>
        <v>1.04211365168884</v>
      </c>
      <c r="E853" s="187"/>
    </row>
    <row r="854" customHeight="1" spans="1:5">
      <c r="A854" s="192" t="s">
        <v>776</v>
      </c>
      <c r="B854" s="193">
        <f t="shared" si="16"/>
        <v>1166</v>
      </c>
      <c r="C854" s="193">
        <f t="shared" si="17"/>
        <v>2000</v>
      </c>
      <c r="D854" s="194">
        <f t="shared" si="15"/>
        <v>1.71526586620926</v>
      </c>
      <c r="E854" s="195"/>
    </row>
    <row r="855" customHeight="1" spans="1:5">
      <c r="A855" s="196" t="s">
        <v>777</v>
      </c>
      <c r="B855" s="185">
        <v>1166</v>
      </c>
      <c r="C855" s="185">
        <v>2000</v>
      </c>
      <c r="D855" s="186">
        <f t="shared" si="15"/>
        <v>1.71526586620926</v>
      </c>
      <c r="E855" s="187"/>
    </row>
    <row r="856" customHeight="1" spans="1:5">
      <c r="A856" s="192" t="s">
        <v>778</v>
      </c>
      <c r="B856" s="193">
        <f t="shared" si="16"/>
        <v>14607</v>
      </c>
      <c r="C856" s="193">
        <f t="shared" si="17"/>
        <v>15000</v>
      </c>
      <c r="D856" s="194">
        <f t="shared" si="15"/>
        <v>1.02690490860546</v>
      </c>
      <c r="E856" s="195"/>
    </row>
    <row r="857" customHeight="1" spans="1:5">
      <c r="A857" s="196" t="s">
        <v>779</v>
      </c>
      <c r="B857" s="185">
        <v>14607</v>
      </c>
      <c r="C857" s="185">
        <v>15000</v>
      </c>
      <c r="D857" s="186">
        <f t="shared" si="15"/>
        <v>1.02690490860546</v>
      </c>
      <c r="E857" s="187"/>
    </row>
    <row r="858" customHeight="1" spans="1:5">
      <c r="A858" s="188" t="s">
        <v>780</v>
      </c>
      <c r="B858" s="189">
        <f>B859+B885+B910+B938+B949+B956+B963+B966</f>
        <v>27400</v>
      </c>
      <c r="C858" s="189">
        <f>C859+C885+C910+C938+C949+C956+C963+C966</f>
        <v>27400</v>
      </c>
      <c r="D858" s="190">
        <f t="shared" si="15"/>
        <v>1</v>
      </c>
      <c r="E858" s="191"/>
    </row>
    <row r="859" customHeight="1" spans="1:5">
      <c r="A859" s="192" t="s">
        <v>781</v>
      </c>
      <c r="B859" s="193">
        <f>SUM(B860:B884)</f>
        <v>7497</v>
      </c>
      <c r="C859" s="193">
        <f>SUM(C860:C884)</f>
        <v>7497</v>
      </c>
      <c r="D859" s="194">
        <f t="shared" si="15"/>
        <v>1</v>
      </c>
      <c r="E859" s="195"/>
    </row>
    <row r="860" customHeight="1" spans="1:5">
      <c r="A860" s="196" t="s">
        <v>142</v>
      </c>
      <c r="B860" s="185">
        <v>632</v>
      </c>
      <c r="C860" s="185">
        <v>630</v>
      </c>
      <c r="D860" s="186">
        <f t="shared" si="15"/>
        <v>0.996835443037975</v>
      </c>
      <c r="E860" s="187"/>
    </row>
    <row r="861" customHeight="1" spans="1:5">
      <c r="A861" s="196" t="s">
        <v>143</v>
      </c>
      <c r="B861" s="185">
        <v>0</v>
      </c>
      <c r="C861" s="185">
        <v>0</v>
      </c>
      <c r="D861" s="186" t="e">
        <f t="shared" si="15"/>
        <v>#DIV/0!</v>
      </c>
      <c r="E861" s="187"/>
    </row>
    <row r="862" customHeight="1" spans="1:5">
      <c r="A862" s="196" t="s">
        <v>144</v>
      </c>
      <c r="B862" s="185">
        <v>0</v>
      </c>
      <c r="C862" s="185">
        <v>0</v>
      </c>
      <c r="D862" s="186" t="e">
        <f t="shared" si="15"/>
        <v>#DIV/0!</v>
      </c>
      <c r="E862" s="187"/>
    </row>
    <row r="863" customHeight="1" spans="1:5">
      <c r="A863" s="196" t="s">
        <v>151</v>
      </c>
      <c r="B863" s="185">
        <v>2440</v>
      </c>
      <c r="C863" s="185">
        <v>2440</v>
      </c>
      <c r="D863" s="186">
        <f t="shared" si="15"/>
        <v>1</v>
      </c>
      <c r="E863" s="187"/>
    </row>
    <row r="864" customHeight="1" spans="1:5">
      <c r="A864" s="196" t="s">
        <v>782</v>
      </c>
      <c r="B864" s="185">
        <v>0</v>
      </c>
      <c r="C864" s="185">
        <v>0</v>
      </c>
      <c r="D864" s="186" t="e">
        <f t="shared" si="15"/>
        <v>#DIV/0!</v>
      </c>
      <c r="E864" s="187"/>
    </row>
    <row r="865" customHeight="1" spans="1:5">
      <c r="A865" s="196" t="s">
        <v>783</v>
      </c>
      <c r="B865" s="185">
        <v>0</v>
      </c>
      <c r="C865" s="185">
        <v>0</v>
      </c>
      <c r="D865" s="186" t="e">
        <f t="shared" si="15"/>
        <v>#DIV/0!</v>
      </c>
      <c r="E865" s="187"/>
    </row>
    <row r="866" customHeight="1" spans="1:5">
      <c r="A866" s="196" t="s">
        <v>784</v>
      </c>
      <c r="B866" s="185">
        <v>88</v>
      </c>
      <c r="C866" s="185">
        <v>99</v>
      </c>
      <c r="D866" s="186">
        <f t="shared" si="15"/>
        <v>1.125</v>
      </c>
      <c r="E866" s="187"/>
    </row>
    <row r="867" customHeight="1" spans="1:5">
      <c r="A867" s="196" t="s">
        <v>785</v>
      </c>
      <c r="B867" s="185">
        <v>23</v>
      </c>
      <c r="C867" s="185">
        <v>20</v>
      </c>
      <c r="D867" s="186">
        <f t="shared" si="15"/>
        <v>0.869565217391304</v>
      </c>
      <c r="E867" s="187"/>
    </row>
    <row r="868" customHeight="1" spans="1:5">
      <c r="A868" s="196" t="s">
        <v>786</v>
      </c>
      <c r="B868" s="185">
        <v>0</v>
      </c>
      <c r="C868" s="185">
        <v>0</v>
      </c>
      <c r="D868" s="186" t="e">
        <f t="shared" si="15"/>
        <v>#DIV/0!</v>
      </c>
      <c r="E868" s="187"/>
    </row>
    <row r="869" customHeight="1" spans="1:5">
      <c r="A869" s="196" t="s">
        <v>787</v>
      </c>
      <c r="B869" s="185">
        <v>0</v>
      </c>
      <c r="C869" s="185">
        <v>0</v>
      </c>
      <c r="D869" s="186" t="e">
        <f t="shared" si="15"/>
        <v>#DIV/0!</v>
      </c>
      <c r="E869" s="187"/>
    </row>
    <row r="870" customHeight="1" spans="1:5">
      <c r="A870" s="196" t="s">
        <v>788</v>
      </c>
      <c r="B870" s="185">
        <v>33</v>
      </c>
      <c r="C870" s="185">
        <v>30</v>
      </c>
      <c r="D870" s="186">
        <f t="shared" si="15"/>
        <v>0.909090909090909</v>
      </c>
      <c r="E870" s="187"/>
    </row>
    <row r="871" customHeight="1" spans="1:5">
      <c r="A871" s="196" t="s">
        <v>789</v>
      </c>
      <c r="B871" s="185">
        <v>0</v>
      </c>
      <c r="C871" s="185">
        <v>0</v>
      </c>
      <c r="D871" s="186" t="e">
        <f t="shared" si="15"/>
        <v>#DIV/0!</v>
      </c>
      <c r="E871" s="187"/>
    </row>
    <row r="872" customHeight="1" spans="1:5">
      <c r="A872" s="196" t="s">
        <v>790</v>
      </c>
      <c r="B872" s="185">
        <v>0</v>
      </c>
      <c r="C872" s="185">
        <v>0</v>
      </c>
      <c r="D872" s="186" t="e">
        <f t="shared" si="15"/>
        <v>#DIV/0!</v>
      </c>
      <c r="E872" s="187"/>
    </row>
    <row r="873" customHeight="1" spans="1:5">
      <c r="A873" s="196" t="s">
        <v>791</v>
      </c>
      <c r="B873" s="185">
        <v>0</v>
      </c>
      <c r="C873" s="185">
        <v>0</v>
      </c>
      <c r="D873" s="186" t="e">
        <f t="shared" si="15"/>
        <v>#DIV/0!</v>
      </c>
      <c r="E873" s="187"/>
    </row>
    <row r="874" customHeight="1" spans="1:5">
      <c r="A874" s="196" t="s">
        <v>792</v>
      </c>
      <c r="B874" s="185">
        <v>0</v>
      </c>
      <c r="C874" s="185">
        <v>0</v>
      </c>
      <c r="D874" s="186" t="e">
        <f t="shared" si="15"/>
        <v>#DIV/0!</v>
      </c>
      <c r="E874" s="187"/>
    </row>
    <row r="875" customHeight="1" spans="1:5">
      <c r="A875" s="196" t="s">
        <v>793</v>
      </c>
      <c r="B875" s="185">
        <v>660</v>
      </c>
      <c r="C875" s="185">
        <v>660</v>
      </c>
      <c r="D875" s="186">
        <f t="shared" si="15"/>
        <v>1</v>
      </c>
      <c r="E875" s="187"/>
    </row>
    <row r="876" customHeight="1" spans="1:5">
      <c r="A876" s="196" t="s">
        <v>794</v>
      </c>
      <c r="B876" s="185">
        <v>25</v>
      </c>
      <c r="C876" s="185">
        <v>25</v>
      </c>
      <c r="D876" s="186">
        <f t="shared" si="15"/>
        <v>1</v>
      </c>
      <c r="E876" s="187"/>
    </row>
    <row r="877" customHeight="1" spans="1:5">
      <c r="A877" s="196" t="s">
        <v>795</v>
      </c>
      <c r="B877" s="185">
        <v>0</v>
      </c>
      <c r="C877" s="185">
        <v>0</v>
      </c>
      <c r="D877" s="186" t="e">
        <f t="shared" si="15"/>
        <v>#DIV/0!</v>
      </c>
      <c r="E877" s="187"/>
    </row>
    <row r="878" customHeight="1" spans="1:5">
      <c r="A878" s="196" t="s">
        <v>796</v>
      </c>
      <c r="B878" s="185">
        <v>0</v>
      </c>
      <c r="C878" s="185">
        <v>0</v>
      </c>
      <c r="D878" s="186" t="e">
        <f t="shared" si="15"/>
        <v>#DIV/0!</v>
      </c>
      <c r="E878" s="187"/>
    </row>
    <row r="879" customHeight="1" spans="1:5">
      <c r="A879" s="196" t="s">
        <v>797</v>
      </c>
      <c r="B879" s="185">
        <v>279</v>
      </c>
      <c r="C879" s="185">
        <v>279</v>
      </c>
      <c r="D879" s="186">
        <f t="shared" si="15"/>
        <v>1</v>
      </c>
      <c r="E879" s="187"/>
    </row>
    <row r="880" customHeight="1" spans="1:5">
      <c r="A880" s="196" t="s">
        <v>798</v>
      </c>
      <c r="B880" s="185">
        <v>0</v>
      </c>
      <c r="C880" s="185">
        <v>0</v>
      </c>
      <c r="D880" s="186" t="e">
        <f t="shared" si="15"/>
        <v>#DIV/0!</v>
      </c>
      <c r="E880" s="187"/>
    </row>
    <row r="881" s="179" customFormat="1" customHeight="1" spans="1:44">
      <c r="A881" s="196" t="s">
        <v>799</v>
      </c>
      <c r="B881" s="185">
        <v>36</v>
      </c>
      <c r="C881" s="185">
        <v>36</v>
      </c>
      <c r="D881" s="186">
        <f t="shared" si="15"/>
        <v>1</v>
      </c>
      <c r="E881" s="187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</row>
    <row r="882" customHeight="1" spans="1:5">
      <c r="A882" s="196" t="s">
        <v>800</v>
      </c>
      <c r="B882" s="185">
        <v>0</v>
      </c>
      <c r="C882" s="185">
        <v>0</v>
      </c>
      <c r="D882" s="186" t="e">
        <f t="shared" si="15"/>
        <v>#DIV/0!</v>
      </c>
      <c r="E882" s="187"/>
    </row>
    <row r="883" customHeight="1" spans="1:5">
      <c r="A883" s="196" t="s">
        <v>801</v>
      </c>
      <c r="B883" s="185">
        <v>1273</v>
      </c>
      <c r="C883" s="185">
        <v>1270</v>
      </c>
      <c r="D883" s="186">
        <f t="shared" si="15"/>
        <v>0.997643362136685</v>
      </c>
      <c r="E883" s="187"/>
    </row>
    <row r="884" customHeight="1" spans="1:5">
      <c r="A884" s="196" t="s">
        <v>802</v>
      </c>
      <c r="B884" s="185">
        <v>2008</v>
      </c>
      <c r="C884" s="185">
        <v>2008</v>
      </c>
      <c r="D884" s="186">
        <f t="shared" si="15"/>
        <v>1</v>
      </c>
      <c r="E884" s="187"/>
    </row>
    <row r="885" customHeight="1" spans="1:5">
      <c r="A885" s="192" t="s">
        <v>803</v>
      </c>
      <c r="B885" s="193">
        <f>SUM(B886:B909)</f>
        <v>7465</v>
      </c>
      <c r="C885" s="193">
        <f>SUM(C886:C909)</f>
        <v>7465</v>
      </c>
      <c r="D885" s="194">
        <f t="shared" si="15"/>
        <v>1</v>
      </c>
      <c r="E885" s="195"/>
    </row>
    <row r="886" customHeight="1" spans="1:5">
      <c r="A886" s="196" t="s">
        <v>142</v>
      </c>
      <c r="B886" s="185">
        <v>0</v>
      </c>
      <c r="C886" s="185">
        <v>0</v>
      </c>
      <c r="D886" s="186" t="e">
        <f t="shared" si="15"/>
        <v>#DIV/0!</v>
      </c>
      <c r="E886" s="187"/>
    </row>
    <row r="887" customHeight="1" spans="1:5">
      <c r="A887" s="196" t="s">
        <v>143</v>
      </c>
      <c r="B887" s="185">
        <v>0</v>
      </c>
      <c r="C887" s="185">
        <v>0</v>
      </c>
      <c r="D887" s="186" t="e">
        <f t="shared" si="15"/>
        <v>#DIV/0!</v>
      </c>
      <c r="E887" s="187"/>
    </row>
    <row r="888" customHeight="1" spans="1:5">
      <c r="A888" s="196" t="s">
        <v>144</v>
      </c>
      <c r="B888" s="185">
        <v>0</v>
      </c>
      <c r="C888" s="185">
        <v>0</v>
      </c>
      <c r="D888" s="186" t="e">
        <f t="shared" si="15"/>
        <v>#DIV/0!</v>
      </c>
      <c r="E888" s="187"/>
    </row>
    <row r="889" customHeight="1" spans="1:5">
      <c r="A889" s="196" t="s">
        <v>804</v>
      </c>
      <c r="B889" s="185">
        <v>0</v>
      </c>
      <c r="C889" s="185">
        <v>0</v>
      </c>
      <c r="D889" s="186" t="e">
        <f t="shared" si="15"/>
        <v>#DIV/0!</v>
      </c>
      <c r="E889" s="187"/>
    </row>
    <row r="890" customHeight="1" spans="1:5">
      <c r="A890" s="196" t="s">
        <v>805</v>
      </c>
      <c r="B890" s="185">
        <v>2416</v>
      </c>
      <c r="C890" s="185">
        <v>2416</v>
      </c>
      <c r="D890" s="186">
        <f t="shared" si="15"/>
        <v>1</v>
      </c>
      <c r="E890" s="187"/>
    </row>
    <row r="891" customHeight="1" spans="1:5">
      <c r="A891" s="196" t="s">
        <v>806</v>
      </c>
      <c r="B891" s="185">
        <v>0</v>
      </c>
      <c r="C891" s="185">
        <v>0</v>
      </c>
      <c r="D891" s="186" t="e">
        <f t="shared" si="15"/>
        <v>#DIV/0!</v>
      </c>
      <c r="E891" s="187"/>
    </row>
    <row r="892" customHeight="1" spans="1:5">
      <c r="A892" s="196" t="s">
        <v>807</v>
      </c>
      <c r="B892" s="185">
        <v>8</v>
      </c>
      <c r="C892" s="185">
        <v>8</v>
      </c>
      <c r="D892" s="186">
        <f t="shared" si="15"/>
        <v>1</v>
      </c>
      <c r="E892" s="187"/>
    </row>
    <row r="893" customHeight="1" spans="1:5">
      <c r="A893" s="196" t="s">
        <v>808</v>
      </c>
      <c r="B893" s="185">
        <v>0</v>
      </c>
      <c r="C893" s="185">
        <v>0</v>
      </c>
      <c r="D893" s="186" t="e">
        <f t="shared" si="15"/>
        <v>#DIV/0!</v>
      </c>
      <c r="E893" s="187"/>
    </row>
    <row r="894" customHeight="1" spans="1:5">
      <c r="A894" s="196" t="s">
        <v>809</v>
      </c>
      <c r="B894" s="185">
        <v>0</v>
      </c>
      <c r="C894" s="185">
        <v>0</v>
      </c>
      <c r="D894" s="186" t="e">
        <f t="shared" si="15"/>
        <v>#DIV/0!</v>
      </c>
      <c r="E894" s="187"/>
    </row>
    <row r="895" customHeight="1" spans="1:5">
      <c r="A895" s="196" t="s">
        <v>810</v>
      </c>
      <c r="B895" s="185">
        <v>4</v>
      </c>
      <c r="C895" s="185">
        <v>4</v>
      </c>
      <c r="D895" s="186">
        <f t="shared" si="15"/>
        <v>1</v>
      </c>
      <c r="E895" s="187"/>
    </row>
    <row r="896" customHeight="1" spans="1:5">
      <c r="A896" s="196" t="s">
        <v>811</v>
      </c>
      <c r="B896" s="185">
        <v>0</v>
      </c>
      <c r="C896" s="185">
        <v>0</v>
      </c>
      <c r="D896" s="186" t="e">
        <f t="shared" si="15"/>
        <v>#DIV/0!</v>
      </c>
      <c r="E896" s="187"/>
    </row>
    <row r="897" customHeight="1" spans="1:5">
      <c r="A897" s="196" t="s">
        <v>812</v>
      </c>
      <c r="B897" s="185">
        <v>1</v>
      </c>
      <c r="C897" s="185">
        <v>1</v>
      </c>
      <c r="D897" s="186">
        <f t="shared" si="15"/>
        <v>1</v>
      </c>
      <c r="E897" s="187"/>
    </row>
    <row r="898" customHeight="1" spans="1:5">
      <c r="A898" s="196" t="s">
        <v>813</v>
      </c>
      <c r="B898" s="185">
        <v>0</v>
      </c>
      <c r="C898" s="185">
        <v>0</v>
      </c>
      <c r="D898" s="186" t="e">
        <f t="shared" si="15"/>
        <v>#DIV/0!</v>
      </c>
      <c r="E898" s="187"/>
    </row>
    <row r="899" customHeight="1" spans="1:5">
      <c r="A899" s="196" t="s">
        <v>814</v>
      </c>
      <c r="B899" s="185">
        <v>0</v>
      </c>
      <c r="C899" s="185">
        <v>0</v>
      </c>
      <c r="D899" s="186" t="e">
        <f t="shared" si="15"/>
        <v>#DIV/0!</v>
      </c>
      <c r="E899" s="187"/>
    </row>
    <row r="900" customHeight="1" spans="1:5">
      <c r="A900" s="196" t="s">
        <v>815</v>
      </c>
      <c r="B900" s="185">
        <v>0</v>
      </c>
      <c r="C900" s="185">
        <v>0</v>
      </c>
      <c r="D900" s="186" t="e">
        <f t="shared" si="15"/>
        <v>#DIV/0!</v>
      </c>
      <c r="E900" s="187"/>
    </row>
    <row r="901" customHeight="1" spans="1:5">
      <c r="A901" s="196" t="s">
        <v>816</v>
      </c>
      <c r="B901" s="185">
        <v>0</v>
      </c>
      <c r="C901" s="185">
        <v>0</v>
      </c>
      <c r="D901" s="186" t="e">
        <f t="shared" ref="D901:D964" si="18">C901/B901</f>
        <v>#DIV/0!</v>
      </c>
      <c r="E901" s="187"/>
    </row>
    <row r="902" customHeight="1" spans="1:5">
      <c r="A902" s="196" t="s">
        <v>817</v>
      </c>
      <c r="B902" s="185">
        <v>0</v>
      </c>
      <c r="C902" s="185">
        <v>0</v>
      </c>
      <c r="D902" s="186" t="e">
        <f t="shared" si="18"/>
        <v>#DIV/0!</v>
      </c>
      <c r="E902" s="187"/>
    </row>
    <row r="903" customHeight="1" spans="1:5">
      <c r="A903" s="196" t="s">
        <v>818</v>
      </c>
      <c r="B903" s="185">
        <v>0</v>
      </c>
      <c r="C903" s="185">
        <v>0</v>
      </c>
      <c r="D903" s="186" t="e">
        <f t="shared" si="18"/>
        <v>#DIV/0!</v>
      </c>
      <c r="E903" s="187"/>
    </row>
    <row r="904" customHeight="1" spans="1:5">
      <c r="A904" s="196" t="s">
        <v>819</v>
      </c>
      <c r="B904" s="185">
        <v>0</v>
      </c>
      <c r="C904" s="185">
        <v>0</v>
      </c>
      <c r="D904" s="186" t="e">
        <f t="shared" si="18"/>
        <v>#DIV/0!</v>
      </c>
      <c r="E904" s="187"/>
    </row>
    <row r="905" customHeight="1" spans="1:5">
      <c r="A905" s="196" t="s">
        <v>820</v>
      </c>
      <c r="B905" s="185">
        <v>243</v>
      </c>
      <c r="C905" s="185">
        <v>243</v>
      </c>
      <c r="D905" s="186">
        <f t="shared" si="18"/>
        <v>1</v>
      </c>
      <c r="E905" s="187"/>
    </row>
    <row r="906" customHeight="1" spans="1:5">
      <c r="A906" s="196" t="s">
        <v>821</v>
      </c>
      <c r="B906" s="185">
        <v>0</v>
      </c>
      <c r="C906" s="185">
        <v>0</v>
      </c>
      <c r="D906" s="186" t="e">
        <f t="shared" si="18"/>
        <v>#DIV/0!</v>
      </c>
      <c r="E906" s="187"/>
    </row>
    <row r="907" customHeight="1" spans="1:5">
      <c r="A907" s="196" t="s">
        <v>822</v>
      </c>
      <c r="B907" s="185">
        <v>0</v>
      </c>
      <c r="C907" s="185">
        <v>0</v>
      </c>
      <c r="D907" s="186" t="e">
        <f t="shared" si="18"/>
        <v>#DIV/0!</v>
      </c>
      <c r="E907" s="187"/>
    </row>
    <row r="908" s="179" customFormat="1" customHeight="1" spans="1:44">
      <c r="A908" s="196" t="s">
        <v>788</v>
      </c>
      <c r="B908" s="185">
        <v>4659</v>
      </c>
      <c r="C908" s="185">
        <v>4659</v>
      </c>
      <c r="D908" s="186">
        <f t="shared" si="18"/>
        <v>1</v>
      </c>
      <c r="E908" s="187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</row>
    <row r="909" customHeight="1" spans="1:5">
      <c r="A909" s="196" t="s">
        <v>823</v>
      </c>
      <c r="B909" s="185">
        <v>134</v>
      </c>
      <c r="C909" s="185">
        <v>134</v>
      </c>
      <c r="D909" s="186">
        <f t="shared" si="18"/>
        <v>1</v>
      </c>
      <c r="E909" s="187"/>
    </row>
    <row r="910" customHeight="1" spans="1:5">
      <c r="A910" s="192" t="s">
        <v>824</v>
      </c>
      <c r="B910" s="193">
        <f>SUM(B911:B937)</f>
        <v>9029</v>
      </c>
      <c r="C910" s="193">
        <f>SUM(C911:C937)</f>
        <v>9029</v>
      </c>
      <c r="D910" s="194">
        <f t="shared" si="18"/>
        <v>1</v>
      </c>
      <c r="E910" s="195"/>
    </row>
    <row r="911" customHeight="1" spans="1:5">
      <c r="A911" s="196" t="s">
        <v>142</v>
      </c>
      <c r="B911" s="185">
        <v>789</v>
      </c>
      <c r="C911" s="185">
        <v>789</v>
      </c>
      <c r="D911" s="186">
        <f t="shared" si="18"/>
        <v>1</v>
      </c>
      <c r="E911" s="187"/>
    </row>
    <row r="912" customHeight="1" spans="1:5">
      <c r="A912" s="196" t="s">
        <v>143</v>
      </c>
      <c r="B912" s="185">
        <v>0</v>
      </c>
      <c r="C912" s="185">
        <v>0</v>
      </c>
      <c r="D912" s="186" t="e">
        <f t="shared" si="18"/>
        <v>#DIV/0!</v>
      </c>
      <c r="E912" s="187"/>
    </row>
    <row r="913" customHeight="1" spans="1:5">
      <c r="A913" s="196" t="s">
        <v>144</v>
      </c>
      <c r="B913" s="185">
        <v>0</v>
      </c>
      <c r="C913" s="185">
        <v>0</v>
      </c>
      <c r="D913" s="186" t="e">
        <f t="shared" si="18"/>
        <v>#DIV/0!</v>
      </c>
      <c r="E913" s="187"/>
    </row>
    <row r="914" customHeight="1" spans="1:5">
      <c r="A914" s="196" t="s">
        <v>825</v>
      </c>
      <c r="B914" s="185">
        <v>4077</v>
      </c>
      <c r="C914" s="185">
        <v>4077</v>
      </c>
      <c r="D914" s="186">
        <f t="shared" si="18"/>
        <v>1</v>
      </c>
      <c r="E914" s="187"/>
    </row>
    <row r="915" customHeight="1" spans="1:5">
      <c r="A915" s="196" t="s">
        <v>826</v>
      </c>
      <c r="B915" s="185">
        <v>683</v>
      </c>
      <c r="C915" s="185">
        <v>683</v>
      </c>
      <c r="D915" s="186">
        <f t="shared" si="18"/>
        <v>1</v>
      </c>
      <c r="E915" s="187"/>
    </row>
    <row r="916" customHeight="1" spans="1:5">
      <c r="A916" s="196" t="s">
        <v>827</v>
      </c>
      <c r="B916" s="185">
        <v>740</v>
      </c>
      <c r="C916" s="185">
        <v>740</v>
      </c>
      <c r="D916" s="186">
        <f t="shared" si="18"/>
        <v>1</v>
      </c>
      <c r="E916" s="187"/>
    </row>
    <row r="917" customHeight="1" spans="1:5">
      <c r="A917" s="196" t="s">
        <v>828</v>
      </c>
      <c r="B917" s="185">
        <v>0</v>
      </c>
      <c r="C917" s="185">
        <v>0</v>
      </c>
      <c r="D917" s="186" t="e">
        <f t="shared" si="18"/>
        <v>#DIV/0!</v>
      </c>
      <c r="E917" s="187"/>
    </row>
    <row r="918" customHeight="1" spans="1:5">
      <c r="A918" s="196" t="s">
        <v>829</v>
      </c>
      <c r="B918" s="185">
        <v>217</v>
      </c>
      <c r="C918" s="185">
        <v>217</v>
      </c>
      <c r="D918" s="186">
        <f t="shared" si="18"/>
        <v>1</v>
      </c>
      <c r="E918" s="187"/>
    </row>
    <row r="919" s="179" customFormat="1" customHeight="1" spans="1:44">
      <c r="A919" s="196" t="s">
        <v>830</v>
      </c>
      <c r="B919" s="185">
        <v>2</v>
      </c>
      <c r="C919" s="185">
        <v>2</v>
      </c>
      <c r="D919" s="186">
        <f t="shared" si="18"/>
        <v>1</v>
      </c>
      <c r="E919" s="187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</row>
    <row r="920" customHeight="1" spans="1:5">
      <c r="A920" s="196" t="s">
        <v>831</v>
      </c>
      <c r="B920" s="185">
        <v>8</v>
      </c>
      <c r="C920" s="185">
        <v>8</v>
      </c>
      <c r="D920" s="186">
        <f t="shared" si="18"/>
        <v>1</v>
      </c>
      <c r="E920" s="187"/>
    </row>
    <row r="921" customHeight="1" spans="1:5">
      <c r="A921" s="196" t="s">
        <v>832</v>
      </c>
      <c r="B921" s="185">
        <v>1852</v>
      </c>
      <c r="C921" s="185">
        <v>1852</v>
      </c>
      <c r="D921" s="186">
        <f t="shared" si="18"/>
        <v>1</v>
      </c>
      <c r="E921" s="187"/>
    </row>
    <row r="922" customHeight="1" spans="1:5">
      <c r="A922" s="196" t="s">
        <v>833</v>
      </c>
      <c r="B922" s="185">
        <v>248</v>
      </c>
      <c r="C922" s="185">
        <v>248</v>
      </c>
      <c r="D922" s="186">
        <f t="shared" si="18"/>
        <v>1</v>
      </c>
      <c r="E922" s="187"/>
    </row>
    <row r="923" customHeight="1" spans="1:5">
      <c r="A923" s="196" t="s">
        <v>834</v>
      </c>
      <c r="B923" s="185">
        <v>0</v>
      </c>
      <c r="C923" s="185">
        <v>0</v>
      </c>
      <c r="D923" s="186" t="e">
        <f t="shared" si="18"/>
        <v>#DIV/0!</v>
      </c>
      <c r="E923" s="187"/>
    </row>
    <row r="924" customHeight="1" spans="1:5">
      <c r="A924" s="196" t="s">
        <v>835</v>
      </c>
      <c r="B924" s="185">
        <v>141</v>
      </c>
      <c r="C924" s="185">
        <v>141</v>
      </c>
      <c r="D924" s="186">
        <f t="shared" si="18"/>
        <v>1</v>
      </c>
      <c r="E924" s="187"/>
    </row>
    <row r="925" customHeight="1" spans="1:5">
      <c r="A925" s="196" t="s">
        <v>836</v>
      </c>
      <c r="B925" s="185">
        <v>0</v>
      </c>
      <c r="C925" s="185">
        <v>0</v>
      </c>
      <c r="D925" s="186" t="e">
        <f t="shared" si="18"/>
        <v>#DIV/0!</v>
      </c>
      <c r="E925" s="187"/>
    </row>
    <row r="926" customHeight="1" spans="1:5">
      <c r="A926" s="196" t="s">
        <v>837</v>
      </c>
      <c r="B926" s="185">
        <v>0</v>
      </c>
      <c r="C926" s="185">
        <v>0</v>
      </c>
      <c r="D926" s="186" t="e">
        <f t="shared" si="18"/>
        <v>#DIV/0!</v>
      </c>
      <c r="E926" s="187"/>
    </row>
    <row r="927" customHeight="1" spans="1:5">
      <c r="A927" s="196" t="s">
        <v>838</v>
      </c>
      <c r="B927" s="185">
        <v>0</v>
      </c>
      <c r="C927" s="185">
        <v>0</v>
      </c>
      <c r="D927" s="186" t="e">
        <f t="shared" si="18"/>
        <v>#DIV/0!</v>
      </c>
      <c r="E927" s="187"/>
    </row>
    <row r="928" customHeight="1" spans="1:5">
      <c r="A928" s="196" t="s">
        <v>839</v>
      </c>
      <c r="B928" s="185">
        <v>0</v>
      </c>
      <c r="C928" s="185">
        <v>0</v>
      </c>
      <c r="D928" s="186" t="e">
        <f t="shared" si="18"/>
        <v>#DIV/0!</v>
      </c>
      <c r="E928" s="187"/>
    </row>
    <row r="929" customHeight="1" spans="1:5">
      <c r="A929" s="196" t="s">
        <v>840</v>
      </c>
      <c r="B929" s="185">
        <v>0</v>
      </c>
      <c r="C929" s="185">
        <v>0</v>
      </c>
      <c r="D929" s="186" t="e">
        <f t="shared" si="18"/>
        <v>#DIV/0!</v>
      </c>
      <c r="E929" s="187"/>
    </row>
    <row r="930" customFormat="1" customHeight="1" spans="1:44">
      <c r="A930" s="196" t="s">
        <v>841</v>
      </c>
      <c r="B930" s="185">
        <v>0</v>
      </c>
      <c r="C930" s="185">
        <v>0</v>
      </c>
      <c r="D930" s="186" t="e">
        <f t="shared" si="18"/>
        <v>#DIV/0!</v>
      </c>
      <c r="E930" s="187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</row>
    <row r="931" customFormat="1" customHeight="1" spans="1:44">
      <c r="A931" s="196" t="s">
        <v>842</v>
      </c>
      <c r="B931" s="185">
        <v>83</v>
      </c>
      <c r="C931" s="185">
        <v>83</v>
      </c>
      <c r="D931" s="186">
        <f t="shared" si="18"/>
        <v>1</v>
      </c>
      <c r="E931" s="187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</row>
    <row r="932" customHeight="1" spans="1:5">
      <c r="A932" s="196" t="s">
        <v>816</v>
      </c>
      <c r="B932" s="185">
        <v>0</v>
      </c>
      <c r="C932" s="185">
        <v>0</v>
      </c>
      <c r="D932" s="186" t="e">
        <f t="shared" si="18"/>
        <v>#DIV/0!</v>
      </c>
      <c r="E932" s="187"/>
    </row>
    <row r="933" customHeight="1" spans="1:5">
      <c r="A933" s="196" t="s">
        <v>843</v>
      </c>
      <c r="B933" s="185">
        <v>0</v>
      </c>
      <c r="C933" s="185">
        <v>0</v>
      </c>
      <c r="D933" s="186" t="e">
        <f t="shared" si="18"/>
        <v>#DIV/0!</v>
      </c>
      <c r="E933" s="187"/>
    </row>
    <row r="934" s="179" customFormat="1" customHeight="1" spans="1:44">
      <c r="A934" s="196" t="s">
        <v>844</v>
      </c>
      <c r="B934" s="185">
        <v>0</v>
      </c>
      <c r="C934" s="185">
        <v>0</v>
      </c>
      <c r="D934" s="186" t="e">
        <f t="shared" si="18"/>
        <v>#DIV/0!</v>
      </c>
      <c r="E934" s="187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</row>
    <row r="935" customHeight="1" spans="1:5">
      <c r="A935" s="196" t="s">
        <v>845</v>
      </c>
      <c r="B935" s="185">
        <v>0</v>
      </c>
      <c r="C935" s="185">
        <v>0</v>
      </c>
      <c r="D935" s="186" t="e">
        <f t="shared" si="18"/>
        <v>#DIV/0!</v>
      </c>
      <c r="E935" s="187"/>
    </row>
    <row r="936" customHeight="1" spans="1:5">
      <c r="A936" s="196" t="s">
        <v>846</v>
      </c>
      <c r="B936" s="185">
        <v>0</v>
      </c>
      <c r="C936" s="185">
        <v>0</v>
      </c>
      <c r="D936" s="186" t="e">
        <f t="shared" si="18"/>
        <v>#DIV/0!</v>
      </c>
      <c r="E936" s="187"/>
    </row>
    <row r="937" customHeight="1" spans="1:5">
      <c r="A937" s="196" t="s">
        <v>847</v>
      </c>
      <c r="B937" s="185">
        <v>189</v>
      </c>
      <c r="C937" s="185">
        <v>189</v>
      </c>
      <c r="D937" s="186">
        <f t="shared" si="18"/>
        <v>1</v>
      </c>
      <c r="E937" s="187"/>
    </row>
    <row r="938" customHeight="1" spans="1:5">
      <c r="A938" s="192" t="s">
        <v>848</v>
      </c>
      <c r="B938" s="193">
        <f>SUM(B939:B948)</f>
        <v>63</v>
      </c>
      <c r="C938" s="193">
        <f>SUM(C939:C948)</f>
        <v>63</v>
      </c>
      <c r="D938" s="194">
        <f t="shared" si="18"/>
        <v>1</v>
      </c>
      <c r="E938" s="195"/>
    </row>
    <row r="939" customHeight="1" spans="1:5">
      <c r="A939" s="196" t="s">
        <v>142</v>
      </c>
      <c r="B939" s="185">
        <v>0</v>
      </c>
      <c r="C939" s="185">
        <v>0</v>
      </c>
      <c r="D939" s="186" t="e">
        <f t="shared" si="18"/>
        <v>#DIV/0!</v>
      </c>
      <c r="E939" s="187"/>
    </row>
    <row r="940" customHeight="1" spans="1:5">
      <c r="A940" s="196" t="s">
        <v>143</v>
      </c>
      <c r="B940" s="185">
        <v>0</v>
      </c>
      <c r="C940" s="185">
        <v>0</v>
      </c>
      <c r="D940" s="186" t="e">
        <f t="shared" si="18"/>
        <v>#DIV/0!</v>
      </c>
      <c r="E940" s="187"/>
    </row>
    <row r="941" s="179" customFormat="1" customHeight="1" spans="1:44">
      <c r="A941" s="196" t="s">
        <v>144</v>
      </c>
      <c r="B941" s="185">
        <v>0</v>
      </c>
      <c r="C941" s="185">
        <v>0</v>
      </c>
      <c r="D941" s="186" t="e">
        <f t="shared" si="18"/>
        <v>#DIV/0!</v>
      </c>
      <c r="E941" s="187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</row>
    <row r="942" customHeight="1" spans="1:5">
      <c r="A942" s="196" t="s">
        <v>849</v>
      </c>
      <c r="B942" s="185">
        <v>0</v>
      </c>
      <c r="C942" s="185">
        <v>0</v>
      </c>
      <c r="D942" s="186" t="e">
        <f t="shared" si="18"/>
        <v>#DIV/0!</v>
      </c>
      <c r="E942" s="187"/>
    </row>
    <row r="943" s="179" customFormat="1" customHeight="1" spans="1:44">
      <c r="A943" s="196" t="s">
        <v>850</v>
      </c>
      <c r="B943" s="185">
        <v>0</v>
      </c>
      <c r="C943" s="185">
        <v>0</v>
      </c>
      <c r="D943" s="186" t="e">
        <f t="shared" si="18"/>
        <v>#DIV/0!</v>
      </c>
      <c r="E943" s="187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</row>
    <row r="944" customHeight="1" spans="1:5">
      <c r="A944" s="196" t="s">
        <v>851</v>
      </c>
      <c r="B944" s="185">
        <v>0</v>
      </c>
      <c r="C944" s="185">
        <v>0</v>
      </c>
      <c r="D944" s="186" t="e">
        <f t="shared" si="18"/>
        <v>#DIV/0!</v>
      </c>
      <c r="E944" s="187"/>
    </row>
    <row r="945" customHeight="1" spans="1:5">
      <c r="A945" s="196" t="s">
        <v>852</v>
      </c>
      <c r="B945" s="185">
        <v>0</v>
      </c>
      <c r="C945" s="185">
        <v>0</v>
      </c>
      <c r="D945" s="186" t="e">
        <f t="shared" si="18"/>
        <v>#DIV/0!</v>
      </c>
      <c r="E945" s="187"/>
    </row>
    <row r="946" customHeight="1" spans="1:5">
      <c r="A946" s="196" t="s">
        <v>853</v>
      </c>
      <c r="B946" s="185">
        <v>0</v>
      </c>
      <c r="C946" s="185">
        <v>0</v>
      </c>
      <c r="D946" s="186" t="e">
        <f t="shared" si="18"/>
        <v>#DIV/0!</v>
      </c>
      <c r="E946" s="187"/>
    </row>
    <row r="947" customHeight="1" spans="1:5">
      <c r="A947" s="196" t="s">
        <v>854</v>
      </c>
      <c r="B947" s="185">
        <v>0</v>
      </c>
      <c r="C947" s="185">
        <v>0</v>
      </c>
      <c r="D947" s="186" t="e">
        <f t="shared" si="18"/>
        <v>#DIV/0!</v>
      </c>
      <c r="E947" s="187"/>
    </row>
    <row r="948" customHeight="1" spans="1:5">
      <c r="A948" s="196" t="s">
        <v>855</v>
      </c>
      <c r="B948" s="185">
        <v>63</v>
      </c>
      <c r="C948" s="185">
        <v>63</v>
      </c>
      <c r="D948" s="186">
        <f t="shared" si="18"/>
        <v>1</v>
      </c>
      <c r="E948" s="187"/>
    </row>
    <row r="949" customHeight="1" spans="1:5">
      <c r="A949" s="192" t="s">
        <v>856</v>
      </c>
      <c r="B949" s="193">
        <f>SUM(B950:B955)</f>
        <v>2709</v>
      </c>
      <c r="C949" s="193">
        <f>SUM(C950:C955)</f>
        <v>2709</v>
      </c>
      <c r="D949" s="194">
        <f t="shared" si="18"/>
        <v>1</v>
      </c>
      <c r="E949" s="195"/>
    </row>
    <row r="950" customHeight="1" spans="1:5">
      <c r="A950" s="196" t="s">
        <v>857</v>
      </c>
      <c r="B950" s="185">
        <v>0</v>
      </c>
      <c r="C950" s="185">
        <v>0</v>
      </c>
      <c r="D950" s="186" t="e">
        <f t="shared" si="18"/>
        <v>#DIV/0!</v>
      </c>
      <c r="E950" s="187"/>
    </row>
    <row r="951" customHeight="1" spans="1:5">
      <c r="A951" s="196" t="s">
        <v>858</v>
      </c>
      <c r="B951" s="185">
        <v>0</v>
      </c>
      <c r="C951" s="185">
        <v>0</v>
      </c>
      <c r="D951" s="186" t="e">
        <f t="shared" si="18"/>
        <v>#DIV/0!</v>
      </c>
      <c r="E951" s="187"/>
    </row>
    <row r="952" customHeight="1" spans="1:5">
      <c r="A952" s="196" t="s">
        <v>859</v>
      </c>
      <c r="B952" s="185">
        <v>2617</v>
      </c>
      <c r="C952" s="185">
        <v>2617</v>
      </c>
      <c r="D952" s="186">
        <f t="shared" si="18"/>
        <v>1</v>
      </c>
      <c r="E952" s="187"/>
    </row>
    <row r="953" customHeight="1" spans="1:5">
      <c r="A953" s="196" t="s">
        <v>860</v>
      </c>
      <c r="B953" s="185">
        <v>92</v>
      </c>
      <c r="C953" s="185">
        <v>92</v>
      </c>
      <c r="D953" s="186">
        <f t="shared" si="18"/>
        <v>1</v>
      </c>
      <c r="E953" s="187"/>
    </row>
    <row r="954" customHeight="1" spans="1:5">
      <c r="A954" s="196" t="s">
        <v>861</v>
      </c>
      <c r="B954" s="185">
        <v>0</v>
      </c>
      <c r="C954" s="185">
        <v>0</v>
      </c>
      <c r="D954" s="186" t="e">
        <f t="shared" si="18"/>
        <v>#DIV/0!</v>
      </c>
      <c r="E954" s="187"/>
    </row>
    <row r="955" customHeight="1" spans="1:5">
      <c r="A955" s="196" t="s">
        <v>862</v>
      </c>
      <c r="B955" s="185">
        <v>0</v>
      </c>
      <c r="C955" s="185">
        <v>0</v>
      </c>
      <c r="D955" s="186" t="e">
        <f t="shared" si="18"/>
        <v>#DIV/0!</v>
      </c>
      <c r="E955" s="187"/>
    </row>
    <row r="956" customHeight="1" spans="1:5">
      <c r="A956" s="192" t="s">
        <v>863</v>
      </c>
      <c r="B956" s="193">
        <f>SUM(B957:B962)</f>
        <v>637</v>
      </c>
      <c r="C956" s="193">
        <f>SUM(C957:C962)</f>
        <v>637</v>
      </c>
      <c r="D956" s="194">
        <f t="shared" si="18"/>
        <v>1</v>
      </c>
      <c r="E956" s="195"/>
    </row>
    <row r="957" customHeight="1" spans="1:5">
      <c r="A957" s="196" t="s">
        <v>864</v>
      </c>
      <c r="B957" s="185">
        <v>0</v>
      </c>
      <c r="C957" s="185">
        <v>0</v>
      </c>
      <c r="D957" s="186" t="e">
        <f t="shared" si="18"/>
        <v>#DIV/0!</v>
      </c>
      <c r="E957" s="187"/>
    </row>
    <row r="958" customHeight="1" spans="1:5">
      <c r="A958" s="196" t="s">
        <v>865</v>
      </c>
      <c r="B958" s="185">
        <v>0</v>
      </c>
      <c r="C958" s="185">
        <v>0</v>
      </c>
      <c r="D958" s="186" t="e">
        <f t="shared" si="18"/>
        <v>#DIV/0!</v>
      </c>
      <c r="E958" s="187"/>
    </row>
    <row r="959" customHeight="1" spans="1:5">
      <c r="A959" s="196" t="s">
        <v>866</v>
      </c>
      <c r="B959" s="185">
        <v>29</v>
      </c>
      <c r="C959" s="185">
        <v>29</v>
      </c>
      <c r="D959" s="186">
        <f t="shared" si="18"/>
        <v>1</v>
      </c>
      <c r="E959" s="187"/>
    </row>
    <row r="960" customHeight="1" spans="1:5">
      <c r="A960" s="196" t="s">
        <v>867</v>
      </c>
      <c r="B960" s="185">
        <v>608</v>
      </c>
      <c r="C960" s="185">
        <v>608</v>
      </c>
      <c r="D960" s="186">
        <f t="shared" si="18"/>
        <v>1</v>
      </c>
      <c r="E960" s="187"/>
    </row>
    <row r="961" customHeight="1" spans="1:5">
      <c r="A961" s="196" t="s">
        <v>868</v>
      </c>
      <c r="B961" s="185">
        <v>0</v>
      </c>
      <c r="C961" s="185">
        <v>0</v>
      </c>
      <c r="D961" s="186" t="e">
        <f t="shared" si="18"/>
        <v>#DIV/0!</v>
      </c>
      <c r="E961" s="187"/>
    </row>
    <row r="962" customHeight="1" spans="1:5">
      <c r="A962" s="196" t="s">
        <v>869</v>
      </c>
      <c r="B962" s="185">
        <v>0</v>
      </c>
      <c r="C962" s="185">
        <v>0</v>
      </c>
      <c r="D962" s="186" t="e">
        <f t="shared" si="18"/>
        <v>#DIV/0!</v>
      </c>
      <c r="E962" s="187"/>
    </row>
    <row r="963" customHeight="1" spans="1:5">
      <c r="A963" s="192" t="s">
        <v>870</v>
      </c>
      <c r="B963" s="193">
        <f>SUM(B964:B965)</f>
        <v>0</v>
      </c>
      <c r="C963" s="193">
        <f>SUM(C964:C965)</f>
        <v>0</v>
      </c>
      <c r="D963" s="194" t="e">
        <f t="shared" si="18"/>
        <v>#DIV/0!</v>
      </c>
      <c r="E963" s="195"/>
    </row>
    <row r="964" customHeight="1" spans="1:5">
      <c r="A964" s="196" t="s">
        <v>871</v>
      </c>
      <c r="B964" s="185">
        <v>0</v>
      </c>
      <c r="C964" s="185">
        <v>0</v>
      </c>
      <c r="D964" s="186" t="e">
        <f t="shared" si="18"/>
        <v>#DIV/0!</v>
      </c>
      <c r="E964" s="187"/>
    </row>
    <row r="965" customHeight="1" spans="1:5">
      <c r="A965" s="196" t="s">
        <v>872</v>
      </c>
      <c r="B965" s="185">
        <v>0</v>
      </c>
      <c r="C965" s="185">
        <v>0</v>
      </c>
      <c r="D965" s="186" t="e">
        <f t="shared" ref="D965:D1028" si="19">C965/B965</f>
        <v>#DIV/0!</v>
      </c>
      <c r="E965" s="187"/>
    </row>
    <row r="966" s="179" customFormat="1" customHeight="1" spans="1:44">
      <c r="A966" s="192" t="s">
        <v>873</v>
      </c>
      <c r="B966" s="193">
        <f>SUM(B967:B968)</f>
        <v>0</v>
      </c>
      <c r="C966" s="193">
        <f>SUM(C967:C968)</f>
        <v>0</v>
      </c>
      <c r="D966" s="194" t="e">
        <f t="shared" si="19"/>
        <v>#DIV/0!</v>
      </c>
      <c r="E966" s="19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</row>
    <row r="967" customHeight="1" spans="1:5">
      <c r="A967" s="196" t="s">
        <v>874</v>
      </c>
      <c r="B967" s="185">
        <v>0</v>
      </c>
      <c r="C967" s="185">
        <v>0</v>
      </c>
      <c r="D967" s="186" t="e">
        <f t="shared" si="19"/>
        <v>#DIV/0!</v>
      </c>
      <c r="E967" s="187"/>
    </row>
    <row r="968" customHeight="1" spans="1:5">
      <c r="A968" s="196" t="s">
        <v>875</v>
      </c>
      <c r="B968" s="185">
        <v>0</v>
      </c>
      <c r="C968" s="185">
        <v>0</v>
      </c>
      <c r="D968" s="186" t="e">
        <f t="shared" si="19"/>
        <v>#DIV/0!</v>
      </c>
      <c r="E968" s="187"/>
    </row>
    <row r="969" customHeight="1" spans="1:5">
      <c r="A969" s="188" t="s">
        <v>876</v>
      </c>
      <c r="B969" s="189">
        <f>B970+B993+B1003+B1013+B1018+B1025+B1030</f>
        <v>7893</v>
      </c>
      <c r="C969" s="189">
        <f>C970+C993+C1003+C1013+C1018+C1025+C1030</f>
        <v>7890</v>
      </c>
      <c r="D969" s="190">
        <f t="shared" si="19"/>
        <v>0.999619916381604</v>
      </c>
      <c r="E969" s="191"/>
    </row>
    <row r="970" customHeight="1" spans="1:5">
      <c r="A970" s="192" t="s">
        <v>877</v>
      </c>
      <c r="B970" s="193">
        <f>SUM(B971:B992)</f>
        <v>7846</v>
      </c>
      <c r="C970" s="193">
        <f>SUM(C971:C992)</f>
        <v>7843</v>
      </c>
      <c r="D970" s="194">
        <f t="shared" si="19"/>
        <v>0.99961763956156</v>
      </c>
      <c r="E970" s="195"/>
    </row>
    <row r="971" customHeight="1" spans="1:5">
      <c r="A971" s="196" t="s">
        <v>142</v>
      </c>
      <c r="B971" s="185">
        <v>575</v>
      </c>
      <c r="C971" s="185">
        <v>575</v>
      </c>
      <c r="D971" s="186">
        <f t="shared" si="19"/>
        <v>1</v>
      </c>
      <c r="E971" s="187"/>
    </row>
    <row r="972" customHeight="1" spans="1:5">
      <c r="A972" s="196" t="s">
        <v>143</v>
      </c>
      <c r="B972" s="185">
        <v>0</v>
      </c>
      <c r="C972" s="185">
        <v>0</v>
      </c>
      <c r="D972" s="186" t="e">
        <f t="shared" si="19"/>
        <v>#DIV/0!</v>
      </c>
      <c r="E972" s="187"/>
    </row>
    <row r="973" customHeight="1" spans="1:5">
      <c r="A973" s="196" t="s">
        <v>144</v>
      </c>
      <c r="B973" s="185">
        <v>0</v>
      </c>
      <c r="C973" s="185">
        <v>0</v>
      </c>
      <c r="D973" s="186" t="e">
        <f t="shared" si="19"/>
        <v>#DIV/0!</v>
      </c>
      <c r="E973" s="187"/>
    </row>
    <row r="974" customHeight="1" spans="1:5">
      <c r="A974" s="196" t="s">
        <v>878</v>
      </c>
      <c r="B974" s="185">
        <v>0</v>
      </c>
      <c r="C974" s="185">
        <v>0</v>
      </c>
      <c r="D974" s="186" t="e">
        <f t="shared" si="19"/>
        <v>#DIV/0!</v>
      </c>
      <c r="E974" s="187"/>
    </row>
    <row r="975" customHeight="1" spans="1:5">
      <c r="A975" s="196" t="s">
        <v>879</v>
      </c>
      <c r="B975" s="185">
        <v>1304</v>
      </c>
      <c r="C975" s="185">
        <v>1301</v>
      </c>
      <c r="D975" s="186">
        <f t="shared" si="19"/>
        <v>0.997699386503067</v>
      </c>
      <c r="E975" s="187"/>
    </row>
    <row r="976" s="179" customFormat="1" customHeight="1" spans="1:44">
      <c r="A976" s="196" t="s">
        <v>880</v>
      </c>
      <c r="B976" s="185">
        <v>0</v>
      </c>
      <c r="C976" s="185">
        <v>0</v>
      </c>
      <c r="D976" s="186" t="e">
        <f t="shared" si="19"/>
        <v>#DIV/0!</v>
      </c>
      <c r="E976" s="187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</row>
    <row r="977" customHeight="1" spans="1:5">
      <c r="A977" s="196" t="s">
        <v>881</v>
      </c>
      <c r="B977" s="185">
        <v>0</v>
      </c>
      <c r="C977" s="185">
        <v>0</v>
      </c>
      <c r="D977" s="186" t="e">
        <f t="shared" si="19"/>
        <v>#DIV/0!</v>
      </c>
      <c r="E977" s="187"/>
    </row>
    <row r="978" customHeight="1" spans="1:5">
      <c r="A978" s="196" t="s">
        <v>882</v>
      </c>
      <c r="B978" s="185">
        <v>0</v>
      </c>
      <c r="C978" s="185">
        <v>0</v>
      </c>
      <c r="D978" s="186" t="e">
        <f t="shared" si="19"/>
        <v>#DIV/0!</v>
      </c>
      <c r="E978" s="187"/>
    </row>
    <row r="979" customHeight="1" spans="1:5">
      <c r="A979" s="196" t="s">
        <v>883</v>
      </c>
      <c r="B979" s="185">
        <v>0</v>
      </c>
      <c r="C979" s="185">
        <v>0</v>
      </c>
      <c r="D979" s="186" t="e">
        <f t="shared" si="19"/>
        <v>#DIV/0!</v>
      </c>
      <c r="E979" s="187"/>
    </row>
    <row r="980" customHeight="1" spans="1:5">
      <c r="A980" s="196" t="s">
        <v>884</v>
      </c>
      <c r="B980" s="185">
        <v>0</v>
      </c>
      <c r="C980" s="185">
        <v>0</v>
      </c>
      <c r="D980" s="186" t="e">
        <f t="shared" si="19"/>
        <v>#DIV/0!</v>
      </c>
      <c r="E980" s="187"/>
    </row>
    <row r="981" customHeight="1" spans="1:5">
      <c r="A981" s="196" t="s">
        <v>885</v>
      </c>
      <c r="B981" s="185">
        <v>0</v>
      </c>
      <c r="C981" s="185">
        <v>0</v>
      </c>
      <c r="D981" s="186" t="e">
        <f t="shared" si="19"/>
        <v>#DIV/0!</v>
      </c>
      <c r="E981" s="187"/>
    </row>
    <row r="982" customHeight="1" spans="1:5">
      <c r="A982" s="196" t="s">
        <v>886</v>
      </c>
      <c r="B982" s="185">
        <v>0</v>
      </c>
      <c r="C982" s="185">
        <v>0</v>
      </c>
      <c r="D982" s="186" t="e">
        <f t="shared" si="19"/>
        <v>#DIV/0!</v>
      </c>
      <c r="E982" s="187"/>
    </row>
    <row r="983" customHeight="1" spans="1:5">
      <c r="A983" s="196" t="s">
        <v>887</v>
      </c>
      <c r="B983" s="185">
        <v>0</v>
      </c>
      <c r="C983" s="185">
        <v>0</v>
      </c>
      <c r="D983" s="186" t="e">
        <f t="shared" si="19"/>
        <v>#DIV/0!</v>
      </c>
      <c r="E983" s="187"/>
    </row>
    <row r="984" customHeight="1" spans="1:5">
      <c r="A984" s="196" t="s">
        <v>888</v>
      </c>
      <c r="B984" s="185">
        <v>0</v>
      </c>
      <c r="C984" s="185">
        <v>0</v>
      </c>
      <c r="D984" s="186" t="e">
        <f t="shared" si="19"/>
        <v>#DIV/0!</v>
      </c>
      <c r="E984" s="187"/>
    </row>
    <row r="985" customHeight="1" spans="1:5">
      <c r="A985" s="196" t="s">
        <v>889</v>
      </c>
      <c r="B985" s="185">
        <v>0</v>
      </c>
      <c r="C985" s="185">
        <v>0</v>
      </c>
      <c r="D985" s="186" t="e">
        <f t="shared" si="19"/>
        <v>#DIV/0!</v>
      </c>
      <c r="E985" s="187"/>
    </row>
    <row r="986" s="179" customFormat="1" customHeight="1" spans="1:44">
      <c r="A986" s="196" t="s">
        <v>890</v>
      </c>
      <c r="B986" s="185">
        <v>0</v>
      </c>
      <c r="C986" s="185">
        <v>0</v>
      </c>
      <c r="D986" s="186" t="e">
        <f t="shared" si="19"/>
        <v>#DIV/0!</v>
      </c>
      <c r="E986" s="187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</row>
    <row r="987" customHeight="1" spans="1:5">
      <c r="A987" s="196" t="s">
        <v>891</v>
      </c>
      <c r="B987" s="185">
        <v>0</v>
      </c>
      <c r="C987" s="185">
        <v>0</v>
      </c>
      <c r="D987" s="186" t="e">
        <f t="shared" si="19"/>
        <v>#DIV/0!</v>
      </c>
      <c r="E987" s="187"/>
    </row>
    <row r="988" customHeight="1" spans="1:5">
      <c r="A988" s="196" t="s">
        <v>892</v>
      </c>
      <c r="B988" s="185">
        <v>0</v>
      </c>
      <c r="C988" s="185">
        <v>0</v>
      </c>
      <c r="D988" s="186" t="e">
        <f t="shared" si="19"/>
        <v>#DIV/0!</v>
      </c>
      <c r="E988" s="187"/>
    </row>
    <row r="989" customHeight="1" spans="1:5">
      <c r="A989" s="196" t="s">
        <v>893</v>
      </c>
      <c r="B989" s="185">
        <v>0</v>
      </c>
      <c r="C989" s="185">
        <v>0</v>
      </c>
      <c r="D989" s="186" t="e">
        <f t="shared" si="19"/>
        <v>#DIV/0!</v>
      </c>
      <c r="E989" s="187"/>
    </row>
    <row r="990" customHeight="1" spans="1:5">
      <c r="A990" s="196" t="s">
        <v>894</v>
      </c>
      <c r="B990" s="185">
        <v>0</v>
      </c>
      <c r="C990" s="185">
        <v>0</v>
      </c>
      <c r="D990" s="186" t="e">
        <f t="shared" si="19"/>
        <v>#DIV/0!</v>
      </c>
      <c r="E990" s="187"/>
    </row>
    <row r="991" s="179" customFormat="1" customHeight="1" spans="1:44">
      <c r="A991" s="196" t="s">
        <v>895</v>
      </c>
      <c r="B991" s="185">
        <v>0</v>
      </c>
      <c r="C991" s="185">
        <v>0</v>
      </c>
      <c r="D991" s="186" t="e">
        <f t="shared" si="19"/>
        <v>#DIV/0!</v>
      </c>
      <c r="E991" s="187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</row>
    <row r="992" customHeight="1" spans="1:5">
      <c r="A992" s="196" t="s">
        <v>896</v>
      </c>
      <c r="B992" s="185">
        <v>5967</v>
      </c>
      <c r="C992" s="185">
        <v>5967</v>
      </c>
      <c r="D992" s="186">
        <f t="shared" si="19"/>
        <v>1</v>
      </c>
      <c r="E992" s="187"/>
    </row>
    <row r="993" customHeight="1" spans="1:5">
      <c r="A993" s="192" t="s">
        <v>897</v>
      </c>
      <c r="B993" s="193">
        <f>SUM(B994:B1002)</f>
        <v>47</v>
      </c>
      <c r="C993" s="193">
        <f>SUM(C994:C1002)</f>
        <v>47</v>
      </c>
      <c r="D993" s="194">
        <f t="shared" si="19"/>
        <v>1</v>
      </c>
      <c r="E993" s="195"/>
    </row>
    <row r="994" customHeight="1" spans="1:5">
      <c r="A994" s="196" t="s">
        <v>142</v>
      </c>
      <c r="B994" s="185">
        <v>0</v>
      </c>
      <c r="C994" s="185">
        <v>0</v>
      </c>
      <c r="D994" s="186" t="e">
        <f t="shared" si="19"/>
        <v>#DIV/0!</v>
      </c>
      <c r="E994" s="187"/>
    </row>
    <row r="995" customHeight="1" spans="1:5">
      <c r="A995" s="196" t="s">
        <v>143</v>
      </c>
      <c r="B995" s="185">
        <v>0</v>
      </c>
      <c r="C995" s="185">
        <v>0</v>
      </c>
      <c r="D995" s="186" t="e">
        <f t="shared" si="19"/>
        <v>#DIV/0!</v>
      </c>
      <c r="E995" s="187"/>
    </row>
    <row r="996" customHeight="1" spans="1:5">
      <c r="A996" s="196" t="s">
        <v>144</v>
      </c>
      <c r="B996" s="185">
        <v>0</v>
      </c>
      <c r="C996" s="185">
        <v>0</v>
      </c>
      <c r="D996" s="186" t="e">
        <f t="shared" si="19"/>
        <v>#DIV/0!</v>
      </c>
      <c r="E996" s="187"/>
    </row>
    <row r="997" customHeight="1" spans="1:5">
      <c r="A997" s="196" t="s">
        <v>898</v>
      </c>
      <c r="B997" s="185">
        <v>0</v>
      </c>
      <c r="C997" s="185">
        <v>0</v>
      </c>
      <c r="D997" s="186" t="e">
        <f t="shared" si="19"/>
        <v>#DIV/0!</v>
      </c>
      <c r="E997" s="187"/>
    </row>
    <row r="998" s="179" customFormat="1" customHeight="1" spans="1:44">
      <c r="A998" s="196" t="s">
        <v>899</v>
      </c>
      <c r="B998" s="185">
        <v>0</v>
      </c>
      <c r="C998" s="185">
        <v>0</v>
      </c>
      <c r="D998" s="186" t="e">
        <f t="shared" si="19"/>
        <v>#DIV/0!</v>
      </c>
      <c r="E998" s="187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</row>
    <row r="999" customHeight="1" spans="1:5">
      <c r="A999" s="196" t="s">
        <v>900</v>
      </c>
      <c r="B999" s="185">
        <v>47</v>
      </c>
      <c r="C999" s="185">
        <v>47</v>
      </c>
      <c r="D999" s="186">
        <f t="shared" si="19"/>
        <v>1</v>
      </c>
      <c r="E999" s="187"/>
    </row>
    <row r="1000" customHeight="1" spans="1:5">
      <c r="A1000" s="196" t="s">
        <v>901</v>
      </c>
      <c r="B1000" s="185">
        <v>0</v>
      </c>
      <c r="C1000" s="185">
        <v>0</v>
      </c>
      <c r="D1000" s="186" t="e">
        <f t="shared" si="19"/>
        <v>#DIV/0!</v>
      </c>
      <c r="E1000" s="187"/>
    </row>
    <row r="1001" customHeight="1" spans="1:5">
      <c r="A1001" s="196" t="s">
        <v>902</v>
      </c>
      <c r="B1001" s="185">
        <v>0</v>
      </c>
      <c r="C1001" s="185">
        <v>0</v>
      </c>
      <c r="D1001" s="186" t="e">
        <f t="shared" si="19"/>
        <v>#DIV/0!</v>
      </c>
      <c r="E1001" s="187"/>
    </row>
    <row r="1002" customHeight="1" spans="1:5">
      <c r="A1002" s="196" t="s">
        <v>903</v>
      </c>
      <c r="B1002" s="185">
        <v>0</v>
      </c>
      <c r="C1002" s="185">
        <v>0</v>
      </c>
      <c r="D1002" s="186" t="e">
        <f t="shared" si="19"/>
        <v>#DIV/0!</v>
      </c>
      <c r="E1002" s="187"/>
    </row>
    <row r="1003" s="179" customFormat="1" customHeight="1" spans="1:44">
      <c r="A1003" s="192" t="s">
        <v>904</v>
      </c>
      <c r="B1003" s="193">
        <f>SUM(B1004:B1012)</f>
        <v>0</v>
      </c>
      <c r="C1003" s="193">
        <f>SUM(C1004:C1012)</f>
        <v>0</v>
      </c>
      <c r="D1003" s="194" t="e">
        <f t="shared" si="19"/>
        <v>#DIV/0!</v>
      </c>
      <c r="E1003" s="19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</row>
    <row r="1004" customHeight="1" spans="1:5">
      <c r="A1004" s="196" t="s">
        <v>142</v>
      </c>
      <c r="B1004" s="185">
        <v>0</v>
      </c>
      <c r="C1004" s="185">
        <v>0</v>
      </c>
      <c r="D1004" s="186" t="e">
        <f t="shared" si="19"/>
        <v>#DIV/0!</v>
      </c>
      <c r="E1004" s="187"/>
    </row>
    <row r="1005" customHeight="1" spans="1:5">
      <c r="A1005" s="196" t="s">
        <v>143</v>
      </c>
      <c r="B1005" s="185">
        <v>0</v>
      </c>
      <c r="C1005" s="185">
        <v>0</v>
      </c>
      <c r="D1005" s="186" t="e">
        <f t="shared" si="19"/>
        <v>#DIV/0!</v>
      </c>
      <c r="E1005" s="187"/>
    </row>
    <row r="1006" s="180" customFormat="1" customHeight="1" spans="1:44">
      <c r="A1006" s="196" t="s">
        <v>144</v>
      </c>
      <c r="B1006" s="185">
        <v>0</v>
      </c>
      <c r="C1006" s="185">
        <v>0</v>
      </c>
      <c r="D1006" s="186" t="e">
        <f t="shared" si="19"/>
        <v>#DIV/0!</v>
      </c>
      <c r="E1006" s="187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</row>
    <row r="1007" s="179" customFormat="1" customHeight="1" spans="1:44">
      <c r="A1007" s="196" t="s">
        <v>905</v>
      </c>
      <c r="B1007" s="185">
        <v>0</v>
      </c>
      <c r="C1007" s="185">
        <v>0</v>
      </c>
      <c r="D1007" s="186" t="e">
        <f t="shared" si="19"/>
        <v>#DIV/0!</v>
      </c>
      <c r="E1007" s="187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</row>
    <row r="1008" customHeight="1" spans="1:5">
      <c r="A1008" s="196" t="s">
        <v>906</v>
      </c>
      <c r="B1008" s="185">
        <v>0</v>
      </c>
      <c r="C1008" s="185">
        <v>0</v>
      </c>
      <c r="D1008" s="186" t="e">
        <f t="shared" si="19"/>
        <v>#DIV/0!</v>
      </c>
      <c r="E1008" s="187"/>
    </row>
    <row r="1009" customHeight="1" spans="1:5">
      <c r="A1009" s="196" t="s">
        <v>907</v>
      </c>
      <c r="B1009" s="185">
        <v>0</v>
      </c>
      <c r="C1009" s="185">
        <v>0</v>
      </c>
      <c r="D1009" s="186" t="e">
        <f t="shared" si="19"/>
        <v>#DIV/0!</v>
      </c>
      <c r="E1009" s="187"/>
    </row>
    <row r="1010" customHeight="1" spans="1:5">
      <c r="A1010" s="196" t="s">
        <v>908</v>
      </c>
      <c r="B1010" s="185">
        <v>0</v>
      </c>
      <c r="C1010" s="185">
        <v>0</v>
      </c>
      <c r="D1010" s="186" t="e">
        <f t="shared" si="19"/>
        <v>#DIV/0!</v>
      </c>
      <c r="E1010" s="187"/>
    </row>
    <row r="1011" customHeight="1" spans="1:5">
      <c r="A1011" s="196" t="s">
        <v>909</v>
      </c>
      <c r="B1011" s="185">
        <v>0</v>
      </c>
      <c r="C1011" s="185">
        <v>0</v>
      </c>
      <c r="D1011" s="186" t="e">
        <f t="shared" si="19"/>
        <v>#DIV/0!</v>
      </c>
      <c r="E1011" s="187"/>
    </row>
    <row r="1012" customHeight="1" spans="1:5">
      <c r="A1012" s="196" t="s">
        <v>910</v>
      </c>
      <c r="B1012" s="185">
        <v>0</v>
      </c>
      <c r="C1012" s="185">
        <v>0</v>
      </c>
      <c r="D1012" s="186" t="e">
        <f t="shared" si="19"/>
        <v>#DIV/0!</v>
      </c>
      <c r="E1012" s="187"/>
    </row>
    <row r="1013" customHeight="1" spans="1:5">
      <c r="A1013" s="192" t="s">
        <v>911</v>
      </c>
      <c r="B1013" s="193">
        <f>SUM(B1014:B1017)</f>
        <v>0</v>
      </c>
      <c r="C1013" s="193">
        <f>SUM(C1014:C1017)</f>
        <v>0</v>
      </c>
      <c r="D1013" s="194" t="e">
        <f t="shared" si="19"/>
        <v>#DIV/0!</v>
      </c>
      <c r="E1013" s="195"/>
    </row>
    <row r="1014" customHeight="1" spans="1:5">
      <c r="A1014" s="196" t="s">
        <v>912</v>
      </c>
      <c r="B1014" s="185">
        <v>0</v>
      </c>
      <c r="C1014" s="185">
        <v>0</v>
      </c>
      <c r="D1014" s="186" t="e">
        <f t="shared" si="19"/>
        <v>#DIV/0!</v>
      </c>
      <c r="E1014" s="187"/>
    </row>
    <row r="1015" customHeight="1" spans="1:5">
      <c r="A1015" s="196" t="s">
        <v>913</v>
      </c>
      <c r="B1015" s="185">
        <v>0</v>
      </c>
      <c r="C1015" s="185">
        <v>0</v>
      </c>
      <c r="D1015" s="186" t="e">
        <f t="shared" si="19"/>
        <v>#DIV/0!</v>
      </c>
      <c r="E1015" s="187"/>
    </row>
    <row r="1016" customHeight="1" spans="1:5">
      <c r="A1016" s="196" t="s">
        <v>914</v>
      </c>
      <c r="B1016" s="185">
        <v>0</v>
      </c>
      <c r="C1016" s="185">
        <v>0</v>
      </c>
      <c r="D1016" s="186" t="e">
        <f t="shared" si="19"/>
        <v>#DIV/0!</v>
      </c>
      <c r="E1016" s="187"/>
    </row>
    <row r="1017" s="179" customFormat="1" customHeight="1" spans="1:44">
      <c r="A1017" s="196" t="s">
        <v>915</v>
      </c>
      <c r="B1017" s="185">
        <v>0</v>
      </c>
      <c r="C1017" s="185">
        <v>0</v>
      </c>
      <c r="D1017" s="186" t="e">
        <f t="shared" si="19"/>
        <v>#DIV/0!</v>
      </c>
      <c r="E1017" s="187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</row>
    <row r="1018" customHeight="1" spans="1:5">
      <c r="A1018" s="192" t="s">
        <v>916</v>
      </c>
      <c r="B1018" s="193">
        <f>SUM(B1019:B1024)</f>
        <v>0</v>
      </c>
      <c r="C1018" s="193">
        <f>SUM(C1019:C1024)</f>
        <v>0</v>
      </c>
      <c r="D1018" s="194" t="e">
        <f t="shared" si="19"/>
        <v>#DIV/0!</v>
      </c>
      <c r="E1018" s="195"/>
    </row>
    <row r="1019" customHeight="1" spans="1:5">
      <c r="A1019" s="196" t="s">
        <v>142</v>
      </c>
      <c r="B1019" s="185">
        <v>0</v>
      </c>
      <c r="C1019" s="185">
        <v>0</v>
      </c>
      <c r="D1019" s="186" t="e">
        <f t="shared" si="19"/>
        <v>#DIV/0!</v>
      </c>
      <c r="E1019" s="187"/>
    </row>
    <row r="1020" customHeight="1" spans="1:5">
      <c r="A1020" s="196" t="s">
        <v>143</v>
      </c>
      <c r="B1020" s="185">
        <v>0</v>
      </c>
      <c r="C1020" s="185">
        <v>0</v>
      </c>
      <c r="D1020" s="186" t="e">
        <f t="shared" si="19"/>
        <v>#DIV/0!</v>
      </c>
      <c r="E1020" s="187"/>
    </row>
    <row r="1021" customHeight="1" spans="1:5">
      <c r="A1021" s="196" t="s">
        <v>144</v>
      </c>
      <c r="B1021" s="185">
        <v>0</v>
      </c>
      <c r="C1021" s="185">
        <v>0</v>
      </c>
      <c r="D1021" s="186" t="e">
        <f t="shared" si="19"/>
        <v>#DIV/0!</v>
      </c>
      <c r="E1021" s="187"/>
    </row>
    <row r="1022" customHeight="1" spans="1:5">
      <c r="A1022" s="196" t="s">
        <v>902</v>
      </c>
      <c r="B1022" s="185">
        <v>0</v>
      </c>
      <c r="C1022" s="185">
        <v>0</v>
      </c>
      <c r="D1022" s="186" t="e">
        <f t="shared" si="19"/>
        <v>#DIV/0!</v>
      </c>
      <c r="E1022" s="187"/>
    </row>
    <row r="1023" customHeight="1" spans="1:5">
      <c r="A1023" s="196" t="s">
        <v>917</v>
      </c>
      <c r="B1023" s="185">
        <v>0</v>
      </c>
      <c r="C1023" s="185">
        <v>0</v>
      </c>
      <c r="D1023" s="186" t="e">
        <f t="shared" si="19"/>
        <v>#DIV/0!</v>
      </c>
      <c r="E1023" s="187"/>
    </row>
    <row r="1024" customHeight="1" spans="1:5">
      <c r="A1024" s="196" t="s">
        <v>918</v>
      </c>
      <c r="B1024" s="185">
        <v>0</v>
      </c>
      <c r="C1024" s="185">
        <v>0</v>
      </c>
      <c r="D1024" s="186" t="e">
        <f t="shared" si="19"/>
        <v>#DIV/0!</v>
      </c>
      <c r="E1024" s="187"/>
    </row>
    <row r="1025" customHeight="1" spans="1:5">
      <c r="A1025" s="192" t="s">
        <v>919</v>
      </c>
      <c r="B1025" s="193">
        <f>SUM(B1026:B1029)</f>
        <v>0</v>
      </c>
      <c r="C1025" s="193">
        <f>SUM(C1026:C1029)</f>
        <v>0</v>
      </c>
      <c r="D1025" s="194" t="e">
        <f t="shared" si="19"/>
        <v>#DIV/0!</v>
      </c>
      <c r="E1025" s="195"/>
    </row>
    <row r="1026" customHeight="1" spans="1:5">
      <c r="A1026" s="196" t="s">
        <v>920</v>
      </c>
      <c r="B1026" s="185">
        <v>0</v>
      </c>
      <c r="C1026" s="185">
        <v>0</v>
      </c>
      <c r="D1026" s="186" t="e">
        <f t="shared" si="19"/>
        <v>#DIV/0!</v>
      </c>
      <c r="E1026" s="187"/>
    </row>
    <row r="1027" customHeight="1" spans="1:5">
      <c r="A1027" s="196" t="s">
        <v>921</v>
      </c>
      <c r="B1027" s="185">
        <v>0</v>
      </c>
      <c r="C1027" s="185">
        <v>0</v>
      </c>
      <c r="D1027" s="186" t="e">
        <f t="shared" si="19"/>
        <v>#DIV/0!</v>
      </c>
      <c r="E1027" s="187"/>
    </row>
    <row r="1028" customHeight="1" spans="1:5">
      <c r="A1028" s="196" t="s">
        <v>922</v>
      </c>
      <c r="B1028" s="185">
        <v>0</v>
      </c>
      <c r="C1028" s="185">
        <v>0</v>
      </c>
      <c r="D1028" s="186" t="e">
        <f t="shared" si="19"/>
        <v>#DIV/0!</v>
      </c>
      <c r="E1028" s="187"/>
    </row>
    <row r="1029" customHeight="1" spans="1:5">
      <c r="A1029" s="196" t="s">
        <v>923</v>
      </c>
      <c r="B1029" s="185">
        <v>0</v>
      </c>
      <c r="C1029" s="185">
        <v>0</v>
      </c>
      <c r="D1029" s="186" t="e">
        <f t="shared" ref="D1029:D1092" si="20">C1029/B1029</f>
        <v>#DIV/0!</v>
      </c>
      <c r="E1029" s="187"/>
    </row>
    <row r="1030" customHeight="1" spans="1:5">
      <c r="A1030" s="192" t="s">
        <v>924</v>
      </c>
      <c r="B1030" s="193">
        <f>SUM(B1031:B1032)</f>
        <v>0</v>
      </c>
      <c r="C1030" s="193">
        <f>SUM(C1031:C1032)</f>
        <v>0</v>
      </c>
      <c r="D1030" s="194" t="e">
        <f t="shared" si="20"/>
        <v>#DIV/0!</v>
      </c>
      <c r="E1030" s="195"/>
    </row>
    <row r="1031" customHeight="1" spans="1:5">
      <c r="A1031" s="196" t="s">
        <v>925</v>
      </c>
      <c r="B1031" s="185">
        <v>0</v>
      </c>
      <c r="C1031" s="185">
        <v>0</v>
      </c>
      <c r="D1031" s="186" t="e">
        <f t="shared" si="20"/>
        <v>#DIV/0!</v>
      </c>
      <c r="E1031" s="187"/>
    </row>
    <row r="1032" customHeight="1" spans="1:5">
      <c r="A1032" s="196" t="s">
        <v>926</v>
      </c>
      <c r="B1032" s="185">
        <v>0</v>
      </c>
      <c r="C1032" s="185">
        <v>0</v>
      </c>
      <c r="D1032" s="186" t="e">
        <f t="shared" si="20"/>
        <v>#DIV/0!</v>
      </c>
      <c r="E1032" s="187"/>
    </row>
    <row r="1033" s="179" customFormat="1" customHeight="1" spans="1:44">
      <c r="A1033" s="188" t="s">
        <v>927</v>
      </c>
      <c r="B1033" s="189">
        <f>B1034+B1044+B1060+B1065+B1079+B1086+B1093</f>
        <v>191820</v>
      </c>
      <c r="C1033" s="189">
        <f>C1034+C1044+C1060+C1065+C1079+C1086+C1093</f>
        <v>10000</v>
      </c>
      <c r="D1033" s="190">
        <f t="shared" si="20"/>
        <v>0.0521322072776561</v>
      </c>
      <c r="E1033" s="191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</row>
    <row r="1034" customHeight="1" spans="1:5">
      <c r="A1034" s="192" t="s">
        <v>928</v>
      </c>
      <c r="B1034" s="193">
        <f>SUM(B1035:B1043)</f>
        <v>0</v>
      </c>
      <c r="C1034" s="193">
        <f>SUM(C1035:C1043)</f>
        <v>0</v>
      </c>
      <c r="D1034" s="194" t="e">
        <f t="shared" si="20"/>
        <v>#DIV/0!</v>
      </c>
      <c r="E1034" s="195"/>
    </row>
    <row r="1035" customHeight="1" spans="1:5">
      <c r="A1035" s="196" t="s">
        <v>142</v>
      </c>
      <c r="B1035" s="185">
        <v>0</v>
      </c>
      <c r="C1035" s="185">
        <v>0</v>
      </c>
      <c r="D1035" s="186" t="e">
        <f t="shared" si="20"/>
        <v>#DIV/0!</v>
      </c>
      <c r="E1035" s="187"/>
    </row>
    <row r="1036" customHeight="1" spans="1:5">
      <c r="A1036" s="196" t="s">
        <v>143</v>
      </c>
      <c r="B1036" s="185">
        <v>0</v>
      </c>
      <c r="C1036" s="185">
        <v>0</v>
      </c>
      <c r="D1036" s="186" t="e">
        <f t="shared" si="20"/>
        <v>#DIV/0!</v>
      </c>
      <c r="E1036" s="187"/>
    </row>
    <row r="1037" customHeight="1" spans="1:5">
      <c r="A1037" s="196" t="s">
        <v>144</v>
      </c>
      <c r="B1037" s="185">
        <v>0</v>
      </c>
      <c r="C1037" s="185">
        <v>0</v>
      </c>
      <c r="D1037" s="186" t="e">
        <f t="shared" si="20"/>
        <v>#DIV/0!</v>
      </c>
      <c r="E1037" s="187"/>
    </row>
    <row r="1038" s="179" customFormat="1" customHeight="1" spans="1:44">
      <c r="A1038" s="196" t="s">
        <v>929</v>
      </c>
      <c r="B1038" s="185">
        <v>0</v>
      </c>
      <c r="C1038" s="185">
        <v>0</v>
      </c>
      <c r="D1038" s="186" t="e">
        <f t="shared" si="20"/>
        <v>#DIV/0!</v>
      </c>
      <c r="E1038" s="187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</row>
    <row r="1039" customHeight="1" spans="1:5">
      <c r="A1039" s="196" t="s">
        <v>930</v>
      </c>
      <c r="B1039" s="185">
        <v>0</v>
      </c>
      <c r="C1039" s="185">
        <v>0</v>
      </c>
      <c r="D1039" s="186" t="e">
        <f t="shared" si="20"/>
        <v>#DIV/0!</v>
      </c>
      <c r="E1039" s="187"/>
    </row>
    <row r="1040" customHeight="1" spans="1:5">
      <c r="A1040" s="196" t="s">
        <v>931</v>
      </c>
      <c r="B1040" s="185">
        <v>0</v>
      </c>
      <c r="C1040" s="185">
        <v>0</v>
      </c>
      <c r="D1040" s="186" t="e">
        <f t="shared" si="20"/>
        <v>#DIV/0!</v>
      </c>
      <c r="E1040" s="187"/>
    </row>
    <row r="1041" customHeight="1" spans="1:5">
      <c r="A1041" s="196" t="s">
        <v>932</v>
      </c>
      <c r="B1041" s="185">
        <v>0</v>
      </c>
      <c r="C1041" s="185">
        <v>0</v>
      </c>
      <c r="D1041" s="186" t="e">
        <f t="shared" si="20"/>
        <v>#DIV/0!</v>
      </c>
      <c r="E1041" s="187"/>
    </row>
    <row r="1042" customHeight="1" spans="1:5">
      <c r="A1042" s="196" t="s">
        <v>933</v>
      </c>
      <c r="B1042" s="185">
        <v>0</v>
      </c>
      <c r="C1042" s="185">
        <v>0</v>
      </c>
      <c r="D1042" s="186" t="e">
        <f t="shared" si="20"/>
        <v>#DIV/0!</v>
      </c>
      <c r="E1042" s="187"/>
    </row>
    <row r="1043" customHeight="1" spans="1:5">
      <c r="A1043" s="196" t="s">
        <v>934</v>
      </c>
      <c r="B1043" s="185">
        <v>0</v>
      </c>
      <c r="C1043" s="185">
        <v>0</v>
      </c>
      <c r="D1043" s="186" t="e">
        <f t="shared" si="20"/>
        <v>#DIV/0!</v>
      </c>
      <c r="E1043" s="187"/>
    </row>
    <row r="1044" customHeight="1" spans="1:5">
      <c r="A1044" s="192" t="s">
        <v>935</v>
      </c>
      <c r="B1044" s="193">
        <f>SUM(B1045:B1059)</f>
        <v>-450</v>
      </c>
      <c r="C1044" s="193">
        <f>SUM(C1045:C1059)</f>
        <v>0</v>
      </c>
      <c r="D1044" s="194">
        <f t="shared" si="20"/>
        <v>0</v>
      </c>
      <c r="E1044" s="195"/>
    </row>
    <row r="1045" customHeight="1" spans="1:5">
      <c r="A1045" s="196" t="s">
        <v>142</v>
      </c>
      <c r="B1045" s="185">
        <v>0</v>
      </c>
      <c r="C1045" s="185">
        <v>0</v>
      </c>
      <c r="D1045" s="186" t="e">
        <f t="shared" si="20"/>
        <v>#DIV/0!</v>
      </c>
      <c r="E1045" s="187"/>
    </row>
    <row r="1046" customHeight="1" spans="1:5">
      <c r="A1046" s="196" t="s">
        <v>143</v>
      </c>
      <c r="B1046" s="185">
        <v>0</v>
      </c>
      <c r="C1046" s="185">
        <v>0</v>
      </c>
      <c r="D1046" s="186" t="e">
        <f t="shared" si="20"/>
        <v>#DIV/0!</v>
      </c>
      <c r="E1046" s="187"/>
    </row>
    <row r="1047" customHeight="1" spans="1:5">
      <c r="A1047" s="196" t="s">
        <v>144</v>
      </c>
      <c r="B1047" s="185">
        <v>0</v>
      </c>
      <c r="C1047" s="185">
        <v>0</v>
      </c>
      <c r="D1047" s="186" t="e">
        <f t="shared" si="20"/>
        <v>#DIV/0!</v>
      </c>
      <c r="E1047" s="187"/>
    </row>
    <row r="1048" customHeight="1" spans="1:5">
      <c r="A1048" s="196" t="s">
        <v>936</v>
      </c>
      <c r="B1048" s="185">
        <v>0</v>
      </c>
      <c r="C1048" s="185">
        <v>0</v>
      </c>
      <c r="D1048" s="186" t="e">
        <f t="shared" si="20"/>
        <v>#DIV/0!</v>
      </c>
      <c r="E1048" s="187"/>
    </row>
    <row r="1049" customHeight="1" spans="1:5">
      <c r="A1049" s="196" t="s">
        <v>937</v>
      </c>
      <c r="B1049" s="185">
        <v>0</v>
      </c>
      <c r="C1049" s="185">
        <v>0</v>
      </c>
      <c r="D1049" s="186" t="e">
        <f t="shared" si="20"/>
        <v>#DIV/0!</v>
      </c>
      <c r="E1049" s="187"/>
    </row>
    <row r="1050" customHeight="1" spans="1:5">
      <c r="A1050" s="196" t="s">
        <v>938</v>
      </c>
      <c r="B1050" s="185">
        <v>0</v>
      </c>
      <c r="C1050" s="185">
        <v>0</v>
      </c>
      <c r="D1050" s="186" t="e">
        <f t="shared" si="20"/>
        <v>#DIV/0!</v>
      </c>
      <c r="E1050" s="187"/>
    </row>
    <row r="1051" customHeight="1" spans="1:5">
      <c r="A1051" s="196" t="s">
        <v>939</v>
      </c>
      <c r="B1051" s="185">
        <v>0</v>
      </c>
      <c r="C1051" s="185">
        <v>0</v>
      </c>
      <c r="D1051" s="186" t="e">
        <f t="shared" si="20"/>
        <v>#DIV/0!</v>
      </c>
      <c r="E1051" s="187"/>
    </row>
    <row r="1052" s="179" customFormat="1" customHeight="1" spans="1:44">
      <c r="A1052" s="196" t="s">
        <v>940</v>
      </c>
      <c r="B1052" s="185">
        <v>0</v>
      </c>
      <c r="C1052" s="185">
        <v>0</v>
      </c>
      <c r="D1052" s="186" t="e">
        <f t="shared" si="20"/>
        <v>#DIV/0!</v>
      </c>
      <c r="E1052" s="187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</row>
    <row r="1053" customHeight="1" spans="1:5">
      <c r="A1053" s="196" t="s">
        <v>941</v>
      </c>
      <c r="B1053" s="185">
        <v>0</v>
      </c>
      <c r="C1053" s="185">
        <v>0</v>
      </c>
      <c r="D1053" s="186" t="e">
        <f t="shared" si="20"/>
        <v>#DIV/0!</v>
      </c>
      <c r="E1053" s="187"/>
    </row>
    <row r="1054" customHeight="1" spans="1:5">
      <c r="A1054" s="196" t="s">
        <v>942</v>
      </c>
      <c r="B1054" s="185">
        <v>0</v>
      </c>
      <c r="C1054" s="185">
        <v>0</v>
      </c>
      <c r="D1054" s="186" t="e">
        <f t="shared" si="20"/>
        <v>#DIV/0!</v>
      </c>
      <c r="E1054" s="187"/>
    </row>
    <row r="1055" customHeight="1" spans="1:5">
      <c r="A1055" s="196" t="s">
        <v>943</v>
      </c>
      <c r="B1055" s="185">
        <v>0</v>
      </c>
      <c r="C1055" s="185">
        <v>0</v>
      </c>
      <c r="D1055" s="186" t="e">
        <f t="shared" si="20"/>
        <v>#DIV/0!</v>
      </c>
      <c r="E1055" s="187"/>
    </row>
    <row r="1056" customHeight="1" spans="1:5">
      <c r="A1056" s="196" t="s">
        <v>944</v>
      </c>
      <c r="B1056" s="185">
        <v>0</v>
      </c>
      <c r="C1056" s="185">
        <v>0</v>
      </c>
      <c r="D1056" s="186" t="e">
        <f t="shared" si="20"/>
        <v>#DIV/0!</v>
      </c>
      <c r="E1056" s="187"/>
    </row>
    <row r="1057" customHeight="1" spans="1:5">
      <c r="A1057" s="196" t="s">
        <v>945</v>
      </c>
      <c r="B1057" s="185">
        <v>0</v>
      </c>
      <c r="C1057" s="185">
        <v>0</v>
      </c>
      <c r="D1057" s="186" t="e">
        <f t="shared" si="20"/>
        <v>#DIV/0!</v>
      </c>
      <c r="E1057" s="187"/>
    </row>
    <row r="1058" customHeight="1" spans="1:5">
      <c r="A1058" s="196" t="s">
        <v>946</v>
      </c>
      <c r="B1058" s="185">
        <v>0</v>
      </c>
      <c r="C1058" s="185">
        <v>0</v>
      </c>
      <c r="D1058" s="186" t="e">
        <f t="shared" si="20"/>
        <v>#DIV/0!</v>
      </c>
      <c r="E1058" s="187"/>
    </row>
    <row r="1059" customHeight="1" spans="1:5">
      <c r="A1059" s="196" t="s">
        <v>947</v>
      </c>
      <c r="B1059" s="185">
        <v>-450</v>
      </c>
      <c r="C1059" s="185">
        <v>0</v>
      </c>
      <c r="D1059" s="186">
        <f t="shared" si="20"/>
        <v>0</v>
      </c>
      <c r="E1059" s="187"/>
    </row>
    <row r="1060" s="179" customFormat="1" customHeight="1" spans="1:44">
      <c r="A1060" s="192" t="s">
        <v>948</v>
      </c>
      <c r="B1060" s="193">
        <f>SUM(B1061:B1064)</f>
        <v>0</v>
      </c>
      <c r="C1060" s="193">
        <f>SUM(C1061:C1064)</f>
        <v>0</v>
      </c>
      <c r="D1060" s="194" t="e">
        <f t="shared" si="20"/>
        <v>#DIV/0!</v>
      </c>
      <c r="E1060" s="19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</row>
    <row r="1061" customHeight="1" spans="1:5">
      <c r="A1061" s="196" t="s">
        <v>142</v>
      </c>
      <c r="B1061" s="185">
        <v>0</v>
      </c>
      <c r="C1061" s="185">
        <v>0</v>
      </c>
      <c r="D1061" s="186" t="e">
        <f t="shared" si="20"/>
        <v>#DIV/0!</v>
      </c>
      <c r="E1061" s="187"/>
    </row>
    <row r="1062" customHeight="1" spans="1:5">
      <c r="A1062" s="196" t="s">
        <v>143</v>
      </c>
      <c r="B1062" s="185">
        <v>0</v>
      </c>
      <c r="C1062" s="185">
        <v>0</v>
      </c>
      <c r="D1062" s="186" t="e">
        <f t="shared" si="20"/>
        <v>#DIV/0!</v>
      </c>
      <c r="E1062" s="187"/>
    </row>
    <row r="1063" customHeight="1" spans="1:5">
      <c r="A1063" s="196" t="s">
        <v>144</v>
      </c>
      <c r="B1063" s="185">
        <v>0</v>
      </c>
      <c r="C1063" s="185">
        <v>0</v>
      </c>
      <c r="D1063" s="186" t="e">
        <f t="shared" si="20"/>
        <v>#DIV/0!</v>
      </c>
      <c r="E1063" s="187"/>
    </row>
    <row r="1064" customHeight="1" spans="1:5">
      <c r="A1064" s="196" t="s">
        <v>949</v>
      </c>
      <c r="B1064" s="185">
        <v>0</v>
      </c>
      <c r="C1064" s="185">
        <v>0</v>
      </c>
      <c r="D1064" s="186" t="e">
        <f t="shared" si="20"/>
        <v>#DIV/0!</v>
      </c>
      <c r="E1064" s="187"/>
    </row>
    <row r="1065" customHeight="1" spans="1:5">
      <c r="A1065" s="192" t="s">
        <v>950</v>
      </c>
      <c r="B1065" s="193">
        <f>SUM(B1066:B1078)</f>
        <v>50</v>
      </c>
      <c r="C1065" s="193">
        <f>SUM(C1066:C1078)</f>
        <v>50</v>
      </c>
      <c r="D1065" s="194">
        <f t="shared" si="20"/>
        <v>1</v>
      </c>
      <c r="E1065" s="195"/>
    </row>
    <row r="1066" s="179" customFormat="1" customHeight="1" spans="1:44">
      <c r="A1066" s="196" t="s">
        <v>142</v>
      </c>
      <c r="B1066" s="185">
        <v>0</v>
      </c>
      <c r="C1066" s="185">
        <v>0</v>
      </c>
      <c r="D1066" s="186" t="e">
        <f t="shared" si="20"/>
        <v>#DIV/0!</v>
      </c>
      <c r="E1066" s="187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</row>
    <row r="1067" customHeight="1" spans="1:5">
      <c r="A1067" s="196" t="s">
        <v>143</v>
      </c>
      <c r="B1067" s="185">
        <v>50</v>
      </c>
      <c r="C1067" s="185">
        <v>50</v>
      </c>
      <c r="D1067" s="186">
        <f t="shared" si="20"/>
        <v>1</v>
      </c>
      <c r="E1067" s="187"/>
    </row>
    <row r="1068" customHeight="1" spans="1:5">
      <c r="A1068" s="196" t="s">
        <v>144</v>
      </c>
      <c r="B1068" s="185">
        <v>0</v>
      </c>
      <c r="C1068" s="185">
        <v>0</v>
      </c>
      <c r="D1068" s="186" t="e">
        <f t="shared" si="20"/>
        <v>#DIV/0!</v>
      </c>
      <c r="E1068" s="187"/>
    </row>
    <row r="1069" customHeight="1" spans="1:5">
      <c r="A1069" s="196" t="s">
        <v>951</v>
      </c>
      <c r="B1069" s="185">
        <v>0</v>
      </c>
      <c r="C1069" s="185">
        <v>0</v>
      </c>
      <c r="D1069" s="186" t="e">
        <f t="shared" si="20"/>
        <v>#DIV/0!</v>
      </c>
      <c r="E1069" s="187"/>
    </row>
    <row r="1070" customHeight="1" spans="1:5">
      <c r="A1070" s="196" t="s">
        <v>952</v>
      </c>
      <c r="B1070" s="185">
        <v>0</v>
      </c>
      <c r="C1070" s="185">
        <v>0</v>
      </c>
      <c r="D1070" s="186" t="e">
        <f t="shared" si="20"/>
        <v>#DIV/0!</v>
      </c>
      <c r="E1070" s="187"/>
    </row>
    <row r="1071" customHeight="1" spans="1:5">
      <c r="A1071" s="196" t="s">
        <v>953</v>
      </c>
      <c r="B1071" s="185">
        <v>0</v>
      </c>
      <c r="C1071" s="185">
        <v>0</v>
      </c>
      <c r="D1071" s="186" t="e">
        <f t="shared" si="20"/>
        <v>#DIV/0!</v>
      </c>
      <c r="E1071" s="187"/>
    </row>
    <row r="1072" customHeight="1" spans="1:5">
      <c r="A1072" s="196" t="s">
        <v>954</v>
      </c>
      <c r="B1072" s="185">
        <v>0</v>
      </c>
      <c r="C1072" s="185">
        <v>0</v>
      </c>
      <c r="D1072" s="186" t="e">
        <f t="shared" si="20"/>
        <v>#DIV/0!</v>
      </c>
      <c r="E1072" s="187"/>
    </row>
    <row r="1073" s="179" customFormat="1" customHeight="1" spans="1:44">
      <c r="A1073" s="196" t="s">
        <v>955</v>
      </c>
      <c r="B1073" s="185">
        <v>0</v>
      </c>
      <c r="C1073" s="185">
        <v>0</v>
      </c>
      <c r="D1073" s="186" t="e">
        <f t="shared" si="20"/>
        <v>#DIV/0!</v>
      </c>
      <c r="E1073" s="187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</row>
    <row r="1074" customHeight="1" spans="1:5">
      <c r="A1074" s="196" t="s">
        <v>956</v>
      </c>
      <c r="B1074" s="185">
        <v>0</v>
      </c>
      <c r="C1074" s="185">
        <v>0</v>
      </c>
      <c r="D1074" s="186" t="e">
        <f t="shared" si="20"/>
        <v>#DIV/0!</v>
      </c>
      <c r="E1074" s="187"/>
    </row>
    <row r="1075" customHeight="1" spans="1:5">
      <c r="A1075" s="196" t="s">
        <v>957</v>
      </c>
      <c r="B1075" s="185">
        <v>0</v>
      </c>
      <c r="C1075" s="185">
        <v>0</v>
      </c>
      <c r="D1075" s="186" t="e">
        <f t="shared" si="20"/>
        <v>#DIV/0!</v>
      </c>
      <c r="E1075" s="187"/>
    </row>
    <row r="1076" customHeight="1" spans="1:5">
      <c r="A1076" s="196" t="s">
        <v>902</v>
      </c>
      <c r="B1076" s="185">
        <v>0</v>
      </c>
      <c r="C1076" s="185">
        <v>0</v>
      </c>
      <c r="D1076" s="186" t="e">
        <f t="shared" si="20"/>
        <v>#DIV/0!</v>
      </c>
      <c r="E1076" s="187"/>
    </row>
    <row r="1077" customHeight="1" spans="1:5">
      <c r="A1077" s="196" t="s">
        <v>958</v>
      </c>
      <c r="B1077" s="185">
        <v>0</v>
      </c>
      <c r="C1077" s="185">
        <v>0</v>
      </c>
      <c r="D1077" s="186" t="e">
        <f t="shared" si="20"/>
        <v>#DIV/0!</v>
      </c>
      <c r="E1077" s="187"/>
    </row>
    <row r="1078" customHeight="1" spans="1:5">
      <c r="A1078" s="196" t="s">
        <v>959</v>
      </c>
      <c r="B1078" s="185">
        <v>0</v>
      </c>
      <c r="C1078" s="185">
        <v>0</v>
      </c>
      <c r="D1078" s="186" t="e">
        <f t="shared" si="20"/>
        <v>#DIV/0!</v>
      </c>
      <c r="E1078" s="187"/>
    </row>
    <row r="1079" customHeight="1" spans="1:5">
      <c r="A1079" s="192" t="s">
        <v>960</v>
      </c>
      <c r="B1079" s="193">
        <f>SUM(B1080:B1085)</f>
        <v>353</v>
      </c>
      <c r="C1079" s="193">
        <f>SUM(C1080:C1085)</f>
        <v>310</v>
      </c>
      <c r="D1079" s="194">
        <f t="shared" si="20"/>
        <v>0.878186968838527</v>
      </c>
      <c r="E1079" s="195"/>
    </row>
    <row r="1080" s="180" customFormat="1" customHeight="1" spans="1:44">
      <c r="A1080" s="196" t="s">
        <v>142</v>
      </c>
      <c r="B1080" s="185">
        <v>316</v>
      </c>
      <c r="C1080" s="185">
        <v>300</v>
      </c>
      <c r="D1080" s="186">
        <f t="shared" si="20"/>
        <v>0.949367088607595</v>
      </c>
      <c r="E1080" s="187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</row>
    <row r="1081" s="179" customFormat="1" customHeight="1" spans="1:44">
      <c r="A1081" s="196" t="s">
        <v>143</v>
      </c>
      <c r="B1081" s="185">
        <v>37</v>
      </c>
      <c r="C1081" s="185">
        <v>10</v>
      </c>
      <c r="D1081" s="186">
        <f t="shared" si="20"/>
        <v>0.27027027027027</v>
      </c>
      <c r="E1081" s="187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</row>
    <row r="1082" customHeight="1" spans="1:5">
      <c r="A1082" s="196" t="s">
        <v>144</v>
      </c>
      <c r="B1082" s="185">
        <v>0</v>
      </c>
      <c r="C1082" s="185">
        <v>0</v>
      </c>
      <c r="D1082" s="186" t="e">
        <f t="shared" si="20"/>
        <v>#DIV/0!</v>
      </c>
      <c r="E1082" s="187"/>
    </row>
    <row r="1083" customHeight="1" spans="1:5">
      <c r="A1083" s="196" t="s">
        <v>961</v>
      </c>
      <c r="B1083" s="185">
        <v>0</v>
      </c>
      <c r="C1083" s="185">
        <v>0</v>
      </c>
      <c r="D1083" s="186" t="e">
        <f t="shared" si="20"/>
        <v>#DIV/0!</v>
      </c>
      <c r="E1083" s="187"/>
    </row>
    <row r="1084" customHeight="1" spans="1:5">
      <c r="A1084" s="196" t="s">
        <v>962</v>
      </c>
      <c r="B1084" s="185">
        <v>0</v>
      </c>
      <c r="C1084" s="185">
        <v>0</v>
      </c>
      <c r="D1084" s="186" t="e">
        <f t="shared" si="20"/>
        <v>#DIV/0!</v>
      </c>
      <c r="E1084" s="187"/>
    </row>
    <row r="1085" customHeight="1" spans="1:5">
      <c r="A1085" s="196" t="s">
        <v>963</v>
      </c>
      <c r="B1085" s="185">
        <v>0</v>
      </c>
      <c r="C1085" s="185">
        <v>0</v>
      </c>
      <c r="D1085" s="186" t="e">
        <f t="shared" si="20"/>
        <v>#DIV/0!</v>
      </c>
      <c r="E1085" s="187"/>
    </row>
    <row r="1086" customHeight="1" spans="1:5">
      <c r="A1086" s="192" t="s">
        <v>964</v>
      </c>
      <c r="B1086" s="193">
        <f>SUM(B1087:B1092)</f>
        <v>6463</v>
      </c>
      <c r="C1086" s="193">
        <f>SUM(C1087:C1092)</f>
        <v>6368</v>
      </c>
      <c r="D1086" s="194">
        <f t="shared" si="20"/>
        <v>0.985300943834133</v>
      </c>
      <c r="E1086" s="195"/>
    </row>
    <row r="1087" customHeight="1" spans="1:5">
      <c r="A1087" s="196" t="s">
        <v>142</v>
      </c>
      <c r="B1087" s="185">
        <v>895</v>
      </c>
      <c r="C1087" s="185">
        <v>800</v>
      </c>
      <c r="D1087" s="186">
        <f t="shared" si="20"/>
        <v>0.893854748603352</v>
      </c>
      <c r="E1087" s="187"/>
    </row>
    <row r="1088" customHeight="1" spans="1:5">
      <c r="A1088" s="196" t="s">
        <v>143</v>
      </c>
      <c r="B1088" s="185">
        <v>0</v>
      </c>
      <c r="C1088" s="185">
        <v>0</v>
      </c>
      <c r="D1088" s="186" t="e">
        <f t="shared" si="20"/>
        <v>#DIV/0!</v>
      </c>
      <c r="E1088" s="187"/>
    </row>
    <row r="1089" customHeight="1" spans="1:5">
      <c r="A1089" s="196" t="s">
        <v>144</v>
      </c>
      <c r="B1089" s="185">
        <v>0</v>
      </c>
      <c r="C1089" s="185">
        <v>0</v>
      </c>
      <c r="D1089" s="186" t="e">
        <f t="shared" si="20"/>
        <v>#DIV/0!</v>
      </c>
      <c r="E1089" s="187"/>
    </row>
    <row r="1090" customHeight="1" spans="1:5">
      <c r="A1090" s="196" t="s">
        <v>965</v>
      </c>
      <c r="B1090" s="185">
        <v>0</v>
      </c>
      <c r="C1090" s="185">
        <v>0</v>
      </c>
      <c r="D1090" s="186" t="e">
        <f t="shared" si="20"/>
        <v>#DIV/0!</v>
      </c>
      <c r="E1090" s="187"/>
    </row>
    <row r="1091" s="179" customFormat="1" customHeight="1" spans="1:44">
      <c r="A1091" s="196" t="s">
        <v>966</v>
      </c>
      <c r="B1091" s="185">
        <v>1742</v>
      </c>
      <c r="C1091" s="185">
        <v>1742</v>
      </c>
      <c r="D1091" s="186">
        <f t="shared" si="20"/>
        <v>1</v>
      </c>
      <c r="E1091" s="187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</row>
    <row r="1092" customHeight="1" spans="1:5">
      <c r="A1092" s="196" t="s">
        <v>967</v>
      </c>
      <c r="B1092" s="185">
        <v>3826</v>
      </c>
      <c r="C1092" s="185">
        <v>3826</v>
      </c>
      <c r="D1092" s="186">
        <f t="shared" si="20"/>
        <v>1</v>
      </c>
      <c r="E1092" s="187"/>
    </row>
    <row r="1093" customHeight="1" spans="1:5">
      <c r="A1093" s="192" t="s">
        <v>968</v>
      </c>
      <c r="B1093" s="193">
        <f>SUM(B1094:B1098)</f>
        <v>185404</v>
      </c>
      <c r="C1093" s="193">
        <f>SUM(C1094:C1098)</f>
        <v>3272</v>
      </c>
      <c r="D1093" s="194">
        <f t="shared" ref="D1093:D1156" si="21">C1093/B1093</f>
        <v>0.0176479471856055</v>
      </c>
      <c r="E1093" s="195"/>
    </row>
    <row r="1094" customHeight="1" spans="1:5">
      <c r="A1094" s="196" t="s">
        <v>969</v>
      </c>
      <c r="B1094" s="185">
        <v>0</v>
      </c>
      <c r="C1094" s="185">
        <v>0</v>
      </c>
      <c r="D1094" s="186" t="e">
        <f t="shared" si="21"/>
        <v>#DIV/0!</v>
      </c>
      <c r="E1094" s="187"/>
    </row>
    <row r="1095" customHeight="1" spans="1:5">
      <c r="A1095" s="196" t="s">
        <v>970</v>
      </c>
      <c r="B1095" s="185">
        <v>2590</v>
      </c>
      <c r="C1095" s="185">
        <v>2590</v>
      </c>
      <c r="D1095" s="186">
        <f t="shared" si="21"/>
        <v>1</v>
      </c>
      <c r="E1095" s="187"/>
    </row>
    <row r="1096" customHeight="1" spans="1:5">
      <c r="A1096" s="196" t="s">
        <v>971</v>
      </c>
      <c r="B1096" s="185">
        <v>0</v>
      </c>
      <c r="C1096" s="185">
        <v>0</v>
      </c>
      <c r="D1096" s="186" t="e">
        <f t="shared" si="21"/>
        <v>#DIV/0!</v>
      </c>
      <c r="E1096" s="187"/>
    </row>
    <row r="1097" customHeight="1" spans="1:5">
      <c r="A1097" s="196" t="s">
        <v>972</v>
      </c>
      <c r="B1097" s="185">
        <v>0</v>
      </c>
      <c r="C1097" s="185">
        <v>0</v>
      </c>
      <c r="D1097" s="186" t="e">
        <f t="shared" si="21"/>
        <v>#DIV/0!</v>
      </c>
      <c r="E1097" s="187"/>
    </row>
    <row r="1098" s="179" customFormat="1" customHeight="1" spans="1:44">
      <c r="A1098" s="196" t="s">
        <v>973</v>
      </c>
      <c r="B1098" s="185">
        <v>182814</v>
      </c>
      <c r="C1098" s="185">
        <v>682</v>
      </c>
      <c r="D1098" s="186">
        <f t="shared" si="21"/>
        <v>0.00373056768081219</v>
      </c>
      <c r="E1098" s="187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</row>
    <row r="1099" customHeight="1" spans="1:5">
      <c r="A1099" s="188" t="s">
        <v>974</v>
      </c>
      <c r="B1099" s="189">
        <f>B1100+B1110+B1116</f>
        <v>305</v>
      </c>
      <c r="C1099" s="189">
        <f>C1100+C1110+C1116</f>
        <v>310</v>
      </c>
      <c r="D1099" s="190">
        <f t="shared" si="21"/>
        <v>1.01639344262295</v>
      </c>
      <c r="E1099" s="191"/>
    </row>
    <row r="1100" customHeight="1" spans="1:5">
      <c r="A1100" s="192" t="s">
        <v>975</v>
      </c>
      <c r="B1100" s="193">
        <f>SUM(B1101:B1109)</f>
        <v>305</v>
      </c>
      <c r="C1100" s="193">
        <f>SUM(C1101:C1109)</f>
        <v>310</v>
      </c>
      <c r="D1100" s="194">
        <f t="shared" si="21"/>
        <v>1.01639344262295</v>
      </c>
      <c r="E1100" s="195"/>
    </row>
    <row r="1101" customHeight="1" spans="1:5">
      <c r="A1101" s="196" t="s">
        <v>142</v>
      </c>
      <c r="B1101" s="185">
        <v>277</v>
      </c>
      <c r="C1101" s="185">
        <v>280</v>
      </c>
      <c r="D1101" s="186">
        <f t="shared" si="21"/>
        <v>1.01083032490975</v>
      </c>
      <c r="E1101" s="187"/>
    </row>
    <row r="1102" customHeight="1" spans="1:5">
      <c r="A1102" s="196" t="s">
        <v>143</v>
      </c>
      <c r="B1102" s="185">
        <v>0</v>
      </c>
      <c r="C1102" s="185">
        <v>0</v>
      </c>
      <c r="D1102" s="186" t="e">
        <f t="shared" si="21"/>
        <v>#DIV/0!</v>
      </c>
      <c r="E1102" s="187"/>
    </row>
    <row r="1103" customHeight="1" spans="1:5">
      <c r="A1103" s="196" t="s">
        <v>144</v>
      </c>
      <c r="B1103" s="185">
        <v>0</v>
      </c>
      <c r="C1103" s="185">
        <v>0</v>
      </c>
      <c r="D1103" s="186" t="e">
        <f t="shared" si="21"/>
        <v>#DIV/0!</v>
      </c>
      <c r="E1103" s="187"/>
    </row>
    <row r="1104" s="179" customFormat="1" customHeight="1" spans="1:44">
      <c r="A1104" s="196" t="s">
        <v>976</v>
      </c>
      <c r="B1104" s="185">
        <v>0</v>
      </c>
      <c r="C1104" s="185">
        <v>0</v>
      </c>
      <c r="D1104" s="186" t="e">
        <f t="shared" si="21"/>
        <v>#DIV/0!</v>
      </c>
      <c r="E1104" s="187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</row>
    <row r="1105" customHeight="1" spans="1:5">
      <c r="A1105" s="196" t="s">
        <v>977</v>
      </c>
      <c r="B1105" s="185">
        <v>0</v>
      </c>
      <c r="C1105" s="185">
        <v>0</v>
      </c>
      <c r="D1105" s="186" t="e">
        <f t="shared" si="21"/>
        <v>#DIV/0!</v>
      </c>
      <c r="E1105" s="187"/>
    </row>
    <row r="1106" customHeight="1" spans="1:5">
      <c r="A1106" s="196" t="s">
        <v>978</v>
      </c>
      <c r="B1106" s="185">
        <v>0</v>
      </c>
      <c r="C1106" s="185">
        <v>0</v>
      </c>
      <c r="D1106" s="186" t="e">
        <f t="shared" si="21"/>
        <v>#DIV/0!</v>
      </c>
      <c r="E1106" s="187"/>
    </row>
    <row r="1107" s="180" customFormat="1" customHeight="1" spans="1:44">
      <c r="A1107" s="196" t="s">
        <v>979</v>
      </c>
      <c r="B1107" s="185">
        <v>0</v>
      </c>
      <c r="C1107" s="185">
        <v>0</v>
      </c>
      <c r="D1107" s="186" t="e">
        <f t="shared" si="21"/>
        <v>#DIV/0!</v>
      </c>
      <c r="E1107" s="187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</row>
    <row r="1108" s="179" customFormat="1" customHeight="1" spans="1:44">
      <c r="A1108" s="196" t="s">
        <v>151</v>
      </c>
      <c r="B1108" s="185">
        <v>0</v>
      </c>
      <c r="C1108" s="185">
        <v>0</v>
      </c>
      <c r="D1108" s="186" t="e">
        <f t="shared" si="21"/>
        <v>#DIV/0!</v>
      </c>
      <c r="E1108" s="187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</row>
    <row r="1109" customHeight="1" spans="1:5">
      <c r="A1109" s="196" t="s">
        <v>980</v>
      </c>
      <c r="B1109" s="185">
        <v>28</v>
      </c>
      <c r="C1109" s="185">
        <v>30</v>
      </c>
      <c r="D1109" s="186">
        <f t="shared" si="21"/>
        <v>1.07142857142857</v>
      </c>
      <c r="E1109" s="187"/>
    </row>
    <row r="1110" customHeight="1" spans="1:5">
      <c r="A1110" s="192" t="s">
        <v>981</v>
      </c>
      <c r="B1110" s="193">
        <f>SUM(B1111:B1115)</f>
        <v>0</v>
      </c>
      <c r="C1110" s="193">
        <f>SUM(C1111:C1115)</f>
        <v>0</v>
      </c>
      <c r="D1110" s="194" t="e">
        <f t="shared" si="21"/>
        <v>#DIV/0!</v>
      </c>
      <c r="E1110" s="195"/>
    </row>
    <row r="1111" customHeight="1" spans="1:5">
      <c r="A1111" s="196" t="s">
        <v>142</v>
      </c>
      <c r="B1111" s="185">
        <v>0</v>
      </c>
      <c r="C1111" s="185">
        <v>0</v>
      </c>
      <c r="D1111" s="186" t="e">
        <f t="shared" si="21"/>
        <v>#DIV/0!</v>
      </c>
      <c r="E1111" s="187"/>
    </row>
    <row r="1112" customHeight="1" spans="1:5">
      <c r="A1112" s="196" t="s">
        <v>143</v>
      </c>
      <c r="B1112" s="185">
        <v>0</v>
      </c>
      <c r="C1112" s="185">
        <v>0</v>
      </c>
      <c r="D1112" s="186" t="e">
        <f t="shared" si="21"/>
        <v>#DIV/0!</v>
      </c>
      <c r="E1112" s="187"/>
    </row>
    <row r="1113" customHeight="1" spans="1:5">
      <c r="A1113" s="196" t="s">
        <v>144</v>
      </c>
      <c r="B1113" s="185">
        <v>0</v>
      </c>
      <c r="C1113" s="185">
        <v>0</v>
      </c>
      <c r="D1113" s="186" t="e">
        <f t="shared" si="21"/>
        <v>#DIV/0!</v>
      </c>
      <c r="E1113" s="187"/>
    </row>
    <row r="1114" customHeight="1" spans="1:5">
      <c r="A1114" s="196" t="s">
        <v>982</v>
      </c>
      <c r="B1114" s="185">
        <v>0</v>
      </c>
      <c r="C1114" s="185">
        <v>0</v>
      </c>
      <c r="D1114" s="186" t="e">
        <f t="shared" si="21"/>
        <v>#DIV/0!</v>
      </c>
      <c r="E1114" s="187"/>
    </row>
    <row r="1115" s="179" customFormat="1" customHeight="1" spans="1:44">
      <c r="A1115" s="196" t="s">
        <v>983</v>
      </c>
      <c r="B1115" s="185">
        <v>0</v>
      </c>
      <c r="C1115" s="185">
        <v>0</v>
      </c>
      <c r="D1115" s="186" t="e">
        <f t="shared" si="21"/>
        <v>#DIV/0!</v>
      </c>
      <c r="E1115" s="187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</row>
    <row r="1116" customHeight="1" spans="1:5">
      <c r="A1116" s="192" t="s">
        <v>984</v>
      </c>
      <c r="B1116" s="193">
        <f>SUM(B1117:B1118)</f>
        <v>0</v>
      </c>
      <c r="C1116" s="193">
        <f>SUM(C1117:C1118)</f>
        <v>0</v>
      </c>
      <c r="D1116" s="194" t="e">
        <f t="shared" si="21"/>
        <v>#DIV/0!</v>
      </c>
      <c r="E1116" s="195"/>
    </row>
    <row r="1117" customHeight="1" spans="1:5">
      <c r="A1117" s="196" t="s">
        <v>985</v>
      </c>
      <c r="B1117" s="185">
        <v>0</v>
      </c>
      <c r="C1117" s="185">
        <v>0</v>
      </c>
      <c r="D1117" s="186" t="e">
        <f t="shared" si="21"/>
        <v>#DIV/0!</v>
      </c>
      <c r="E1117" s="187"/>
    </row>
    <row r="1118" customHeight="1" spans="1:5">
      <c r="A1118" s="196" t="s">
        <v>986</v>
      </c>
      <c r="B1118" s="185">
        <v>0</v>
      </c>
      <c r="C1118" s="185">
        <v>0</v>
      </c>
      <c r="D1118" s="186" t="e">
        <f t="shared" si="21"/>
        <v>#DIV/0!</v>
      </c>
      <c r="E1118" s="187"/>
    </row>
    <row r="1119" customHeight="1" spans="1:5">
      <c r="A1119" s="188" t="s">
        <v>987</v>
      </c>
      <c r="B1119" s="189">
        <f>B1120+B1127+B1137+B1143+B1146</f>
        <v>5812</v>
      </c>
      <c r="C1119" s="189">
        <f>C1120+C1127+C1137+C1143+C1146</f>
        <v>8000</v>
      </c>
      <c r="D1119" s="190">
        <f t="shared" si="21"/>
        <v>1.37646249139711</v>
      </c>
      <c r="E1119" s="191"/>
    </row>
    <row r="1120" customHeight="1" spans="1:5">
      <c r="A1120" s="192" t="s">
        <v>988</v>
      </c>
      <c r="B1120" s="193">
        <f>SUM(B1121:B1126)</f>
        <v>0</v>
      </c>
      <c r="C1120" s="193">
        <f>SUM(C1121:C1126)</f>
        <v>0</v>
      </c>
      <c r="D1120" s="194" t="e">
        <f t="shared" si="21"/>
        <v>#DIV/0!</v>
      </c>
      <c r="E1120" s="195"/>
    </row>
    <row r="1121" s="179" customFormat="1" customHeight="1" spans="1:44">
      <c r="A1121" s="196" t="s">
        <v>142</v>
      </c>
      <c r="B1121" s="185">
        <v>0</v>
      </c>
      <c r="C1121" s="185">
        <v>0</v>
      </c>
      <c r="D1121" s="186" t="e">
        <f t="shared" si="21"/>
        <v>#DIV/0!</v>
      </c>
      <c r="E1121" s="187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</row>
    <row r="1122" s="180" customFormat="1" customHeight="1" spans="1:44">
      <c r="A1122" s="196" t="s">
        <v>143</v>
      </c>
      <c r="B1122" s="185">
        <v>0</v>
      </c>
      <c r="C1122" s="185">
        <v>0</v>
      </c>
      <c r="D1122" s="186" t="e">
        <f t="shared" si="21"/>
        <v>#DIV/0!</v>
      </c>
      <c r="E1122" s="187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</row>
    <row r="1123" s="179" customFormat="1" customHeight="1" spans="1:44">
      <c r="A1123" s="196" t="s">
        <v>144</v>
      </c>
      <c r="B1123" s="185">
        <v>0</v>
      </c>
      <c r="C1123" s="185">
        <v>0</v>
      </c>
      <c r="D1123" s="186" t="e">
        <f t="shared" si="21"/>
        <v>#DIV/0!</v>
      </c>
      <c r="E1123" s="187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</row>
    <row r="1124" s="179" customFormat="1" customHeight="1" spans="1:44">
      <c r="A1124" s="196" t="s">
        <v>989</v>
      </c>
      <c r="B1124" s="185">
        <v>0</v>
      </c>
      <c r="C1124" s="185">
        <v>0</v>
      </c>
      <c r="D1124" s="186" t="e">
        <f t="shared" si="21"/>
        <v>#DIV/0!</v>
      </c>
      <c r="E1124" s="187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</row>
    <row r="1125" s="179" customFormat="1" customHeight="1" spans="1:44">
      <c r="A1125" s="196" t="s">
        <v>151</v>
      </c>
      <c r="B1125" s="185">
        <v>0</v>
      </c>
      <c r="C1125" s="185">
        <v>0</v>
      </c>
      <c r="D1125" s="186" t="e">
        <f t="shared" si="21"/>
        <v>#DIV/0!</v>
      </c>
      <c r="E1125" s="187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</row>
    <row r="1126" s="179" customFormat="1" customHeight="1" spans="1:44">
      <c r="A1126" s="196" t="s">
        <v>990</v>
      </c>
      <c r="B1126" s="185">
        <v>0</v>
      </c>
      <c r="C1126" s="185">
        <v>0</v>
      </c>
      <c r="D1126" s="186" t="e">
        <f t="shared" si="21"/>
        <v>#DIV/0!</v>
      </c>
      <c r="E1126" s="187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</row>
    <row r="1127" s="179" customFormat="1" customHeight="1" spans="1:44">
      <c r="A1127" s="192" t="s">
        <v>991</v>
      </c>
      <c r="B1127" s="193">
        <f>SUM(B1128:B1136)</f>
        <v>0</v>
      </c>
      <c r="C1127" s="193">
        <f>SUM(C1128:C1136)</f>
        <v>0</v>
      </c>
      <c r="D1127" s="194" t="e">
        <f t="shared" si="21"/>
        <v>#DIV/0!</v>
      </c>
      <c r="E1127" s="19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</row>
    <row r="1128" s="179" customFormat="1" customHeight="1" spans="1:44">
      <c r="A1128" s="196" t="s">
        <v>992</v>
      </c>
      <c r="B1128" s="185">
        <v>0</v>
      </c>
      <c r="C1128" s="185">
        <v>0</v>
      </c>
      <c r="D1128" s="186" t="e">
        <f t="shared" si="21"/>
        <v>#DIV/0!</v>
      </c>
      <c r="E1128" s="187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</row>
    <row r="1129" s="179" customFormat="1" customHeight="1" spans="1:44">
      <c r="A1129" s="196" t="s">
        <v>993</v>
      </c>
      <c r="B1129" s="185">
        <v>0</v>
      </c>
      <c r="C1129" s="185">
        <v>0</v>
      </c>
      <c r="D1129" s="186" t="e">
        <f t="shared" si="21"/>
        <v>#DIV/0!</v>
      </c>
      <c r="E1129" s="187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</row>
    <row r="1130" s="179" customFormat="1" customHeight="1" spans="1:44">
      <c r="A1130" s="196" t="s">
        <v>994</v>
      </c>
      <c r="B1130" s="185">
        <v>0</v>
      </c>
      <c r="C1130" s="185">
        <v>0</v>
      </c>
      <c r="D1130" s="186" t="e">
        <f t="shared" si="21"/>
        <v>#DIV/0!</v>
      </c>
      <c r="E1130" s="187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</row>
    <row r="1131" s="179" customFormat="1" customHeight="1" spans="1:44">
      <c r="A1131" s="196" t="s">
        <v>995</v>
      </c>
      <c r="B1131" s="185">
        <v>0</v>
      </c>
      <c r="C1131" s="185">
        <v>0</v>
      </c>
      <c r="D1131" s="186" t="e">
        <f t="shared" si="21"/>
        <v>#DIV/0!</v>
      </c>
      <c r="E1131" s="187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</row>
    <row r="1132" s="180" customFormat="1" customHeight="1" spans="1:44">
      <c r="A1132" s="196" t="s">
        <v>996</v>
      </c>
      <c r="B1132" s="185">
        <v>0</v>
      </c>
      <c r="C1132" s="185">
        <v>0</v>
      </c>
      <c r="D1132" s="186" t="e">
        <f t="shared" si="21"/>
        <v>#DIV/0!</v>
      </c>
      <c r="E1132" s="187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</row>
    <row r="1133" s="179" customFormat="1" customHeight="1" spans="1:44">
      <c r="A1133" s="196" t="s">
        <v>997</v>
      </c>
      <c r="B1133" s="185">
        <v>0</v>
      </c>
      <c r="C1133" s="185">
        <v>0</v>
      </c>
      <c r="D1133" s="186" t="e">
        <f t="shared" si="21"/>
        <v>#DIV/0!</v>
      </c>
      <c r="E1133" s="187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</row>
    <row r="1134" customHeight="1" spans="1:5">
      <c r="A1134" s="196" t="s">
        <v>998</v>
      </c>
      <c r="B1134" s="185">
        <v>0</v>
      </c>
      <c r="C1134" s="185">
        <v>0</v>
      </c>
      <c r="D1134" s="186" t="e">
        <f t="shared" si="21"/>
        <v>#DIV/0!</v>
      </c>
      <c r="E1134" s="187"/>
    </row>
    <row r="1135" customHeight="1" spans="1:5">
      <c r="A1135" s="196" t="s">
        <v>999</v>
      </c>
      <c r="B1135" s="185">
        <v>0</v>
      </c>
      <c r="C1135" s="185">
        <v>0</v>
      </c>
      <c r="D1135" s="186" t="e">
        <f t="shared" si="21"/>
        <v>#DIV/0!</v>
      </c>
      <c r="E1135" s="187"/>
    </row>
    <row r="1136" customHeight="1" spans="1:5">
      <c r="A1136" s="196" t="s">
        <v>1000</v>
      </c>
      <c r="B1136" s="185">
        <v>0</v>
      </c>
      <c r="C1136" s="185">
        <v>0</v>
      </c>
      <c r="D1136" s="186" t="e">
        <f t="shared" si="21"/>
        <v>#DIV/0!</v>
      </c>
      <c r="E1136" s="187"/>
    </row>
    <row r="1137" customHeight="1" spans="1:5">
      <c r="A1137" s="192" t="s">
        <v>1001</v>
      </c>
      <c r="B1137" s="193">
        <f>SUM(B1138:B1142)</f>
        <v>5812</v>
      </c>
      <c r="C1137" s="193">
        <f>SUM(C1138:C1142)</f>
        <v>8000</v>
      </c>
      <c r="D1137" s="194">
        <f t="shared" si="21"/>
        <v>1.37646249139711</v>
      </c>
      <c r="E1137" s="195"/>
    </row>
    <row r="1138" customHeight="1" spans="1:5">
      <c r="A1138" s="196" t="s">
        <v>1002</v>
      </c>
      <c r="B1138" s="185">
        <v>0</v>
      </c>
      <c r="C1138" s="185">
        <v>0</v>
      </c>
      <c r="D1138" s="186" t="e">
        <f t="shared" si="21"/>
        <v>#DIV/0!</v>
      </c>
      <c r="E1138" s="187"/>
    </row>
    <row r="1139" customHeight="1" spans="1:5">
      <c r="A1139" s="196" t="s">
        <v>1003</v>
      </c>
      <c r="B1139" s="185">
        <v>0</v>
      </c>
      <c r="C1139" s="185">
        <v>0</v>
      </c>
      <c r="D1139" s="186" t="e">
        <f t="shared" si="21"/>
        <v>#DIV/0!</v>
      </c>
      <c r="E1139" s="187"/>
    </row>
    <row r="1140" customHeight="1" spans="1:5">
      <c r="A1140" s="196" t="s">
        <v>1004</v>
      </c>
      <c r="B1140" s="185">
        <v>0</v>
      </c>
      <c r="C1140" s="185">
        <v>0</v>
      </c>
      <c r="D1140" s="186" t="e">
        <f t="shared" si="21"/>
        <v>#DIV/0!</v>
      </c>
      <c r="E1140" s="187"/>
    </row>
    <row r="1141" customHeight="1" spans="1:5">
      <c r="A1141" s="196" t="s">
        <v>1005</v>
      </c>
      <c r="B1141" s="185">
        <v>0</v>
      </c>
      <c r="C1141" s="185">
        <v>0</v>
      </c>
      <c r="D1141" s="186" t="e">
        <f t="shared" si="21"/>
        <v>#DIV/0!</v>
      </c>
      <c r="E1141" s="187"/>
    </row>
    <row r="1142" customHeight="1" spans="1:5">
      <c r="A1142" s="196" t="s">
        <v>1006</v>
      </c>
      <c r="B1142" s="185">
        <v>5812</v>
      </c>
      <c r="C1142" s="185">
        <v>8000</v>
      </c>
      <c r="D1142" s="186">
        <f t="shared" si="21"/>
        <v>1.37646249139711</v>
      </c>
      <c r="E1142" s="187"/>
    </row>
    <row r="1143" customHeight="1" spans="1:5">
      <c r="A1143" s="192" t="s">
        <v>1007</v>
      </c>
      <c r="B1143" s="193">
        <f>SUM(B1144:B1145)</f>
        <v>0</v>
      </c>
      <c r="C1143" s="193">
        <f>SUM(C1144:C1145)</f>
        <v>0</v>
      </c>
      <c r="D1143" s="194" t="e">
        <f t="shared" si="21"/>
        <v>#DIV/0!</v>
      </c>
      <c r="E1143" s="195"/>
    </row>
    <row r="1144" customHeight="1" spans="1:5">
      <c r="A1144" s="196" t="s">
        <v>1008</v>
      </c>
      <c r="B1144" s="185">
        <v>0</v>
      </c>
      <c r="C1144" s="185">
        <v>0</v>
      </c>
      <c r="D1144" s="186" t="e">
        <f t="shared" si="21"/>
        <v>#DIV/0!</v>
      </c>
      <c r="E1144" s="187"/>
    </row>
    <row r="1145" customHeight="1" spans="1:5">
      <c r="A1145" s="196" t="s">
        <v>1009</v>
      </c>
      <c r="B1145" s="185">
        <v>0</v>
      </c>
      <c r="C1145" s="185">
        <v>0</v>
      </c>
      <c r="D1145" s="186" t="e">
        <f t="shared" si="21"/>
        <v>#DIV/0!</v>
      </c>
      <c r="E1145" s="187"/>
    </row>
    <row r="1146" customHeight="1" spans="1:5">
      <c r="A1146" s="192" t="s">
        <v>1010</v>
      </c>
      <c r="B1146" s="193">
        <f>B1147</f>
        <v>0</v>
      </c>
      <c r="C1146" s="193">
        <f>C1147</f>
        <v>0</v>
      </c>
      <c r="D1146" s="194" t="e">
        <f t="shared" si="21"/>
        <v>#DIV/0!</v>
      </c>
      <c r="E1146" s="195"/>
    </row>
    <row r="1147" customHeight="1" spans="1:5">
      <c r="A1147" s="196" t="s">
        <v>1011</v>
      </c>
      <c r="B1147" s="185">
        <v>0</v>
      </c>
      <c r="C1147" s="185">
        <v>0</v>
      </c>
      <c r="D1147" s="186" t="e">
        <f t="shared" si="21"/>
        <v>#DIV/0!</v>
      </c>
      <c r="E1147" s="187"/>
    </row>
    <row r="1148" customHeight="1" spans="1:5">
      <c r="A1148" s="188" t="s">
        <v>1012</v>
      </c>
      <c r="B1148" s="189">
        <f>SUM(B1149:B1157)</f>
        <v>0</v>
      </c>
      <c r="C1148" s="189">
        <f>SUM(C1149:C1157)</f>
        <v>0</v>
      </c>
      <c r="D1148" s="190"/>
      <c r="E1148" s="191"/>
    </row>
    <row r="1149" customHeight="1" spans="1:5">
      <c r="A1149" s="184" t="s">
        <v>1013</v>
      </c>
      <c r="B1149" s="185">
        <v>0</v>
      </c>
      <c r="C1149" s="185">
        <v>0</v>
      </c>
      <c r="D1149" s="186" t="e">
        <f t="shared" si="21"/>
        <v>#DIV/0!</v>
      </c>
      <c r="E1149" s="187"/>
    </row>
    <row r="1150" customHeight="1" spans="1:5">
      <c r="A1150" s="184" t="s">
        <v>1014</v>
      </c>
      <c r="B1150" s="185">
        <v>0</v>
      </c>
      <c r="C1150" s="185">
        <v>0</v>
      </c>
      <c r="D1150" s="186" t="e">
        <f t="shared" si="21"/>
        <v>#DIV/0!</v>
      </c>
      <c r="E1150" s="187"/>
    </row>
    <row r="1151" customHeight="1" spans="1:5">
      <c r="A1151" s="184" t="s">
        <v>1015</v>
      </c>
      <c r="B1151" s="185">
        <v>0</v>
      </c>
      <c r="C1151" s="185">
        <v>0</v>
      </c>
      <c r="D1151" s="186" t="e">
        <f t="shared" si="21"/>
        <v>#DIV/0!</v>
      </c>
      <c r="E1151" s="187"/>
    </row>
    <row r="1152" customHeight="1" spans="1:5">
      <c r="A1152" s="184" t="s">
        <v>1016</v>
      </c>
      <c r="B1152" s="185">
        <v>0</v>
      </c>
      <c r="C1152" s="185">
        <v>0</v>
      </c>
      <c r="D1152" s="186" t="e">
        <f t="shared" si="21"/>
        <v>#DIV/0!</v>
      </c>
      <c r="E1152" s="187"/>
    </row>
    <row r="1153" s="179" customFormat="1" customHeight="1" spans="1:44">
      <c r="A1153" s="184" t="s">
        <v>1017</v>
      </c>
      <c r="B1153" s="185">
        <v>0</v>
      </c>
      <c r="C1153" s="185">
        <v>0</v>
      </c>
      <c r="D1153" s="186" t="e">
        <f t="shared" si="21"/>
        <v>#DIV/0!</v>
      </c>
      <c r="E1153" s="187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</row>
    <row r="1154" customHeight="1" spans="1:5">
      <c r="A1154" s="184" t="s">
        <v>1018</v>
      </c>
      <c r="B1154" s="185">
        <v>0</v>
      </c>
      <c r="C1154" s="185">
        <v>0</v>
      </c>
      <c r="D1154" s="186" t="e">
        <f t="shared" si="21"/>
        <v>#DIV/0!</v>
      </c>
      <c r="E1154" s="187"/>
    </row>
    <row r="1155" customHeight="1" spans="1:5">
      <c r="A1155" s="184" t="s">
        <v>1019</v>
      </c>
      <c r="B1155" s="185">
        <v>0</v>
      </c>
      <c r="C1155" s="185">
        <v>0</v>
      </c>
      <c r="D1155" s="186" t="e">
        <f t="shared" si="21"/>
        <v>#DIV/0!</v>
      </c>
      <c r="E1155" s="187"/>
    </row>
    <row r="1156" customHeight="1" spans="1:5">
      <c r="A1156" s="184" t="s">
        <v>1020</v>
      </c>
      <c r="B1156" s="185">
        <v>0</v>
      </c>
      <c r="C1156" s="185">
        <v>0</v>
      </c>
      <c r="D1156" s="186" t="e">
        <f t="shared" si="21"/>
        <v>#DIV/0!</v>
      </c>
      <c r="E1156" s="187"/>
    </row>
    <row r="1157" customHeight="1" spans="1:5">
      <c r="A1157" s="184" t="s">
        <v>1021</v>
      </c>
      <c r="B1157" s="185">
        <v>0</v>
      </c>
      <c r="C1157" s="185">
        <v>0</v>
      </c>
      <c r="D1157" s="186" t="e">
        <f t="shared" ref="D1157:D1220" si="22">C1157/B1157</f>
        <v>#DIV/0!</v>
      </c>
      <c r="E1157" s="187"/>
    </row>
    <row r="1158" customHeight="1" spans="1:5">
      <c r="A1158" s="188" t="s">
        <v>1022</v>
      </c>
      <c r="B1158" s="189">
        <f>B1159+B1186+B1201</f>
        <v>6369</v>
      </c>
      <c r="C1158" s="189">
        <f>C1159+C1186+C1201</f>
        <v>6370</v>
      </c>
      <c r="D1158" s="190">
        <f t="shared" si="22"/>
        <v>1.0001570105197</v>
      </c>
      <c r="E1158" s="191"/>
    </row>
    <row r="1159" customHeight="1" spans="1:5">
      <c r="A1159" s="192" t="s">
        <v>1023</v>
      </c>
      <c r="B1159" s="193">
        <f>SUM(B1160:B1185)</f>
        <v>6119</v>
      </c>
      <c r="C1159" s="193">
        <f>SUM(C1160:C1185)</f>
        <v>6120</v>
      </c>
      <c r="D1159" s="194">
        <f t="shared" si="22"/>
        <v>1.00016342539631</v>
      </c>
      <c r="E1159" s="195"/>
    </row>
    <row r="1160" customHeight="1" spans="1:5">
      <c r="A1160" s="196" t="s">
        <v>142</v>
      </c>
      <c r="B1160" s="185">
        <v>997</v>
      </c>
      <c r="C1160" s="185">
        <v>998</v>
      </c>
      <c r="D1160" s="186">
        <f t="shared" si="22"/>
        <v>1.00100300902708</v>
      </c>
      <c r="E1160" s="187"/>
    </row>
    <row r="1161" customHeight="1" spans="1:5">
      <c r="A1161" s="196" t="s">
        <v>143</v>
      </c>
      <c r="B1161" s="185">
        <v>0</v>
      </c>
      <c r="C1161" s="185">
        <v>0</v>
      </c>
      <c r="D1161" s="186" t="e">
        <f t="shared" si="22"/>
        <v>#DIV/0!</v>
      </c>
      <c r="E1161" s="187"/>
    </row>
    <row r="1162" customHeight="1" spans="1:5">
      <c r="A1162" s="196" t="s">
        <v>144</v>
      </c>
      <c r="B1162" s="185">
        <v>0</v>
      </c>
      <c r="C1162" s="185">
        <v>0</v>
      </c>
      <c r="D1162" s="186" t="e">
        <f t="shared" si="22"/>
        <v>#DIV/0!</v>
      </c>
      <c r="E1162" s="187"/>
    </row>
    <row r="1163" customHeight="1" spans="1:5">
      <c r="A1163" s="196" t="s">
        <v>1024</v>
      </c>
      <c r="B1163" s="185">
        <v>121</v>
      </c>
      <c r="C1163" s="185">
        <v>121</v>
      </c>
      <c r="D1163" s="186">
        <f t="shared" si="22"/>
        <v>1</v>
      </c>
      <c r="E1163" s="187"/>
    </row>
    <row r="1164" customHeight="1" spans="1:5">
      <c r="A1164" s="196" t="s">
        <v>1025</v>
      </c>
      <c r="B1164" s="185">
        <v>2133</v>
      </c>
      <c r="C1164" s="185">
        <v>2133</v>
      </c>
      <c r="D1164" s="186">
        <f t="shared" si="22"/>
        <v>1</v>
      </c>
      <c r="E1164" s="187"/>
    </row>
    <row r="1165" customHeight="1" spans="1:5">
      <c r="A1165" s="196" t="s">
        <v>1026</v>
      </c>
      <c r="B1165" s="185">
        <v>0</v>
      </c>
      <c r="C1165" s="185">
        <v>0</v>
      </c>
      <c r="D1165" s="186" t="e">
        <f t="shared" si="22"/>
        <v>#DIV/0!</v>
      </c>
      <c r="E1165" s="187"/>
    </row>
    <row r="1166" customHeight="1" spans="1:5">
      <c r="A1166" s="196" t="s">
        <v>1027</v>
      </c>
      <c r="B1166" s="185">
        <v>0</v>
      </c>
      <c r="C1166" s="185">
        <v>0</v>
      </c>
      <c r="D1166" s="186" t="e">
        <f t="shared" si="22"/>
        <v>#DIV/0!</v>
      </c>
      <c r="E1166" s="187"/>
    </row>
    <row r="1167" customHeight="1" spans="1:5">
      <c r="A1167" s="196" t="s">
        <v>1028</v>
      </c>
      <c r="B1167" s="185">
        <v>0</v>
      </c>
      <c r="C1167" s="185">
        <v>0</v>
      </c>
      <c r="D1167" s="186" t="e">
        <f t="shared" si="22"/>
        <v>#DIV/0!</v>
      </c>
      <c r="E1167" s="187"/>
    </row>
    <row r="1168" customHeight="1" spans="1:5">
      <c r="A1168" s="196" t="s">
        <v>1029</v>
      </c>
      <c r="B1168" s="185">
        <v>0</v>
      </c>
      <c r="C1168" s="185">
        <v>0</v>
      </c>
      <c r="D1168" s="186" t="e">
        <f t="shared" si="22"/>
        <v>#DIV/0!</v>
      </c>
      <c r="E1168" s="187"/>
    </row>
    <row r="1169" customHeight="1" spans="1:5">
      <c r="A1169" s="196" t="s">
        <v>1030</v>
      </c>
      <c r="B1169" s="185">
        <v>0</v>
      </c>
      <c r="C1169" s="185">
        <v>0</v>
      </c>
      <c r="D1169" s="186" t="e">
        <f t="shared" si="22"/>
        <v>#DIV/0!</v>
      </c>
      <c r="E1169" s="187"/>
    </row>
    <row r="1170" customHeight="1" spans="1:5">
      <c r="A1170" s="196" t="s">
        <v>1031</v>
      </c>
      <c r="B1170" s="185">
        <v>0</v>
      </c>
      <c r="C1170" s="185">
        <v>0</v>
      </c>
      <c r="D1170" s="186" t="e">
        <f t="shared" si="22"/>
        <v>#DIV/0!</v>
      </c>
      <c r="E1170" s="187"/>
    </row>
    <row r="1171" customHeight="1" spans="1:5">
      <c r="A1171" s="196" t="s">
        <v>1032</v>
      </c>
      <c r="B1171" s="185">
        <v>0</v>
      </c>
      <c r="C1171" s="185">
        <v>0</v>
      </c>
      <c r="D1171" s="186" t="e">
        <f t="shared" si="22"/>
        <v>#DIV/0!</v>
      </c>
      <c r="E1171" s="187"/>
    </row>
    <row r="1172" customHeight="1" spans="1:5">
      <c r="A1172" s="196" t="s">
        <v>1033</v>
      </c>
      <c r="B1172" s="185">
        <v>0</v>
      </c>
      <c r="C1172" s="185">
        <v>0</v>
      </c>
      <c r="D1172" s="186" t="e">
        <f t="shared" si="22"/>
        <v>#DIV/0!</v>
      </c>
      <c r="E1172" s="187"/>
    </row>
    <row r="1173" customHeight="1" spans="1:5">
      <c r="A1173" s="196" t="s">
        <v>1034</v>
      </c>
      <c r="B1173" s="185">
        <v>0</v>
      </c>
      <c r="C1173" s="185">
        <v>0</v>
      </c>
      <c r="D1173" s="186" t="e">
        <f t="shared" si="22"/>
        <v>#DIV/0!</v>
      </c>
      <c r="E1173" s="187"/>
    </row>
    <row r="1174" customHeight="1" spans="1:5">
      <c r="A1174" s="196" t="s">
        <v>1035</v>
      </c>
      <c r="B1174" s="185">
        <v>0</v>
      </c>
      <c r="C1174" s="185">
        <v>0</v>
      </c>
      <c r="D1174" s="186" t="e">
        <f t="shared" si="22"/>
        <v>#DIV/0!</v>
      </c>
      <c r="E1174" s="187"/>
    </row>
    <row r="1175" customHeight="1" spans="1:5">
      <c r="A1175" s="196" t="s">
        <v>1036</v>
      </c>
      <c r="B1175" s="185">
        <v>0</v>
      </c>
      <c r="C1175" s="185">
        <v>0</v>
      </c>
      <c r="D1175" s="186" t="e">
        <f t="shared" si="22"/>
        <v>#DIV/0!</v>
      </c>
      <c r="E1175" s="187"/>
    </row>
    <row r="1176" customHeight="1" spans="1:5">
      <c r="A1176" s="196" t="s">
        <v>1037</v>
      </c>
      <c r="B1176" s="185">
        <v>0</v>
      </c>
      <c r="C1176" s="185">
        <v>0</v>
      </c>
      <c r="D1176" s="186" t="e">
        <f t="shared" si="22"/>
        <v>#DIV/0!</v>
      </c>
      <c r="E1176" s="187"/>
    </row>
    <row r="1177" customHeight="1" spans="1:5">
      <c r="A1177" s="196" t="s">
        <v>1038</v>
      </c>
      <c r="B1177" s="185">
        <v>0</v>
      </c>
      <c r="C1177" s="185">
        <v>0</v>
      </c>
      <c r="D1177" s="186" t="e">
        <f t="shared" si="22"/>
        <v>#DIV/0!</v>
      </c>
      <c r="E1177" s="187"/>
    </row>
    <row r="1178" customHeight="1" spans="1:5">
      <c r="A1178" s="196" t="s">
        <v>1039</v>
      </c>
      <c r="B1178" s="185">
        <v>0</v>
      </c>
      <c r="C1178" s="185">
        <v>0</v>
      </c>
      <c r="D1178" s="186" t="e">
        <f t="shared" si="22"/>
        <v>#DIV/0!</v>
      </c>
      <c r="E1178" s="187"/>
    </row>
    <row r="1179" customHeight="1" spans="1:5">
      <c r="A1179" s="196" t="s">
        <v>1040</v>
      </c>
      <c r="B1179" s="185">
        <v>0</v>
      </c>
      <c r="C1179" s="185">
        <v>0</v>
      </c>
      <c r="D1179" s="186" t="e">
        <f t="shared" si="22"/>
        <v>#DIV/0!</v>
      </c>
      <c r="E1179" s="187"/>
    </row>
    <row r="1180" customHeight="1" spans="1:5">
      <c r="A1180" s="196" t="s">
        <v>1041</v>
      </c>
      <c r="B1180" s="185">
        <v>0</v>
      </c>
      <c r="C1180" s="185">
        <v>0</v>
      </c>
      <c r="D1180" s="186" t="e">
        <f t="shared" si="22"/>
        <v>#DIV/0!</v>
      </c>
      <c r="E1180" s="187"/>
    </row>
    <row r="1181" customHeight="1" spans="1:5">
      <c r="A1181" s="196" t="s">
        <v>1042</v>
      </c>
      <c r="B1181" s="185">
        <v>0</v>
      </c>
      <c r="C1181" s="185">
        <v>0</v>
      </c>
      <c r="D1181" s="186" t="e">
        <f t="shared" si="22"/>
        <v>#DIV/0!</v>
      </c>
      <c r="E1181" s="187"/>
    </row>
    <row r="1182" customHeight="1" spans="1:5">
      <c r="A1182" s="196" t="s">
        <v>1043</v>
      </c>
      <c r="B1182" s="185">
        <v>0</v>
      </c>
      <c r="C1182" s="185">
        <v>0</v>
      </c>
      <c r="D1182" s="186" t="e">
        <f t="shared" si="22"/>
        <v>#DIV/0!</v>
      </c>
      <c r="E1182" s="187"/>
    </row>
    <row r="1183" customHeight="1" spans="1:5">
      <c r="A1183" s="196" t="s">
        <v>1044</v>
      </c>
      <c r="B1183" s="185">
        <v>0</v>
      </c>
      <c r="C1183" s="185">
        <v>0</v>
      </c>
      <c r="D1183" s="186" t="e">
        <f t="shared" si="22"/>
        <v>#DIV/0!</v>
      </c>
      <c r="E1183" s="187"/>
    </row>
    <row r="1184" customHeight="1" spans="1:5">
      <c r="A1184" s="196" t="s">
        <v>151</v>
      </c>
      <c r="B1184" s="185">
        <v>473</v>
      </c>
      <c r="C1184" s="185">
        <v>473</v>
      </c>
      <c r="D1184" s="186">
        <f t="shared" si="22"/>
        <v>1</v>
      </c>
      <c r="E1184" s="187"/>
    </row>
    <row r="1185" customHeight="1" spans="1:5">
      <c r="A1185" s="196" t="s">
        <v>1045</v>
      </c>
      <c r="B1185" s="185">
        <v>2395</v>
      </c>
      <c r="C1185" s="185">
        <v>2395</v>
      </c>
      <c r="D1185" s="186">
        <f t="shared" si="22"/>
        <v>1</v>
      </c>
      <c r="E1185" s="187"/>
    </row>
    <row r="1186" customHeight="1" spans="1:5">
      <c r="A1186" s="192" t="s">
        <v>1046</v>
      </c>
      <c r="B1186" s="193">
        <f>SUM(B1187:B1200)</f>
        <v>250</v>
      </c>
      <c r="C1186" s="193">
        <f>SUM(C1187:C1200)</f>
        <v>250</v>
      </c>
      <c r="D1186" s="194">
        <f t="shared" si="22"/>
        <v>1</v>
      </c>
      <c r="E1186" s="195"/>
    </row>
    <row r="1187" customHeight="1" spans="1:5">
      <c r="A1187" s="196" t="s">
        <v>142</v>
      </c>
      <c r="B1187" s="185">
        <v>0</v>
      </c>
      <c r="C1187" s="185">
        <v>0</v>
      </c>
      <c r="D1187" s="186" t="e">
        <f t="shared" si="22"/>
        <v>#DIV/0!</v>
      </c>
      <c r="E1187" s="187"/>
    </row>
    <row r="1188" customHeight="1" spans="1:5">
      <c r="A1188" s="196" t="s">
        <v>143</v>
      </c>
      <c r="B1188" s="185">
        <v>0</v>
      </c>
      <c r="C1188" s="185">
        <v>0</v>
      </c>
      <c r="D1188" s="186" t="e">
        <f t="shared" si="22"/>
        <v>#DIV/0!</v>
      </c>
      <c r="E1188" s="187"/>
    </row>
    <row r="1189" s="179" customFormat="1" customHeight="1" spans="1:44">
      <c r="A1189" s="196" t="s">
        <v>144</v>
      </c>
      <c r="B1189" s="185">
        <v>0</v>
      </c>
      <c r="C1189" s="185">
        <v>0</v>
      </c>
      <c r="D1189" s="186" t="e">
        <f t="shared" si="22"/>
        <v>#DIV/0!</v>
      </c>
      <c r="E1189" s="187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</row>
    <row r="1190" s="180" customFormat="1" customHeight="1" spans="1:44">
      <c r="A1190" s="196" t="s">
        <v>1047</v>
      </c>
      <c r="B1190" s="185">
        <v>29</v>
      </c>
      <c r="C1190" s="185">
        <v>29</v>
      </c>
      <c r="D1190" s="186">
        <f t="shared" si="22"/>
        <v>1</v>
      </c>
      <c r="E1190" s="187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</row>
    <row r="1191" s="179" customFormat="1" customHeight="1" spans="1:44">
      <c r="A1191" s="196" t="s">
        <v>1048</v>
      </c>
      <c r="B1191" s="185">
        <v>0</v>
      </c>
      <c r="C1191" s="185">
        <v>0</v>
      </c>
      <c r="D1191" s="186" t="e">
        <f t="shared" si="22"/>
        <v>#DIV/0!</v>
      </c>
      <c r="E1191" s="187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</row>
    <row r="1192" customHeight="1" spans="1:5">
      <c r="A1192" s="196" t="s">
        <v>1049</v>
      </c>
      <c r="B1192" s="185">
        <v>0</v>
      </c>
      <c r="C1192" s="185">
        <v>0</v>
      </c>
      <c r="D1192" s="186" t="e">
        <f t="shared" si="22"/>
        <v>#DIV/0!</v>
      </c>
      <c r="E1192" s="187"/>
    </row>
    <row r="1193" customHeight="1" spans="1:5">
      <c r="A1193" s="196" t="s">
        <v>1050</v>
      </c>
      <c r="B1193" s="185">
        <v>0</v>
      </c>
      <c r="C1193" s="185">
        <v>0</v>
      </c>
      <c r="D1193" s="186" t="e">
        <f t="shared" si="22"/>
        <v>#DIV/0!</v>
      </c>
      <c r="E1193" s="187"/>
    </row>
    <row r="1194" customHeight="1" spans="1:5">
      <c r="A1194" s="196" t="s">
        <v>1051</v>
      </c>
      <c r="B1194" s="185">
        <v>0</v>
      </c>
      <c r="C1194" s="185">
        <v>0</v>
      </c>
      <c r="D1194" s="186" t="e">
        <f t="shared" si="22"/>
        <v>#DIV/0!</v>
      </c>
      <c r="E1194" s="187"/>
    </row>
    <row r="1195" customHeight="1" spans="1:5">
      <c r="A1195" s="196" t="s">
        <v>1052</v>
      </c>
      <c r="B1195" s="185">
        <v>0</v>
      </c>
      <c r="C1195" s="185">
        <v>0</v>
      </c>
      <c r="D1195" s="186" t="e">
        <f t="shared" si="22"/>
        <v>#DIV/0!</v>
      </c>
      <c r="E1195" s="187"/>
    </row>
    <row r="1196" customHeight="1" spans="1:5">
      <c r="A1196" s="196" t="s">
        <v>1053</v>
      </c>
      <c r="B1196" s="185">
        <v>0</v>
      </c>
      <c r="C1196" s="185">
        <v>0</v>
      </c>
      <c r="D1196" s="186" t="e">
        <f t="shared" si="22"/>
        <v>#DIV/0!</v>
      </c>
      <c r="E1196" s="187"/>
    </row>
    <row r="1197" customHeight="1" spans="1:5">
      <c r="A1197" s="196" t="s">
        <v>1054</v>
      </c>
      <c r="B1197" s="185">
        <v>0</v>
      </c>
      <c r="C1197" s="185">
        <v>0</v>
      </c>
      <c r="D1197" s="186" t="e">
        <f t="shared" si="22"/>
        <v>#DIV/0!</v>
      </c>
      <c r="E1197" s="187"/>
    </row>
    <row r="1198" customHeight="1" spans="1:5">
      <c r="A1198" s="196" t="s">
        <v>1055</v>
      </c>
      <c r="B1198" s="185">
        <v>0</v>
      </c>
      <c r="C1198" s="185">
        <v>0</v>
      </c>
      <c r="D1198" s="186" t="e">
        <f t="shared" si="22"/>
        <v>#DIV/0!</v>
      </c>
      <c r="E1198" s="187"/>
    </row>
    <row r="1199" customHeight="1" spans="1:5">
      <c r="A1199" s="196" t="s">
        <v>1056</v>
      </c>
      <c r="B1199" s="185">
        <v>0</v>
      </c>
      <c r="C1199" s="185">
        <v>0</v>
      </c>
      <c r="D1199" s="186" t="e">
        <f t="shared" si="22"/>
        <v>#DIV/0!</v>
      </c>
      <c r="E1199" s="187"/>
    </row>
    <row r="1200" s="179" customFormat="1" customHeight="1" spans="1:44">
      <c r="A1200" s="196" t="s">
        <v>1057</v>
      </c>
      <c r="B1200" s="185">
        <v>221</v>
      </c>
      <c r="C1200" s="185">
        <v>221</v>
      </c>
      <c r="D1200" s="186">
        <f t="shared" si="22"/>
        <v>1</v>
      </c>
      <c r="E1200" s="187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</row>
    <row r="1201" customHeight="1" spans="1:5">
      <c r="A1201" s="192" t="s">
        <v>1058</v>
      </c>
      <c r="B1201" s="193">
        <f>B1202</f>
        <v>0</v>
      </c>
      <c r="C1201" s="193">
        <f>C1202</f>
        <v>0</v>
      </c>
      <c r="D1201" s="194" t="e">
        <f t="shared" si="22"/>
        <v>#DIV/0!</v>
      </c>
      <c r="E1201" s="195"/>
    </row>
    <row r="1202" customHeight="1" spans="1:5">
      <c r="A1202" s="196" t="s">
        <v>1059</v>
      </c>
      <c r="B1202" s="185">
        <v>0</v>
      </c>
      <c r="C1202" s="185">
        <v>0</v>
      </c>
      <c r="D1202" s="186" t="e">
        <f t="shared" si="22"/>
        <v>#DIV/0!</v>
      </c>
      <c r="E1202" s="187"/>
    </row>
    <row r="1203" customHeight="1" spans="1:5">
      <c r="A1203" s="188" t="s">
        <v>1060</v>
      </c>
      <c r="B1203" s="189">
        <f>SUM(B1204,B1215,B1219)</f>
        <v>3666</v>
      </c>
      <c r="C1203" s="189">
        <f>SUM(C1204,C1215,C1219)</f>
        <v>3666</v>
      </c>
      <c r="D1203" s="190">
        <f t="shared" si="22"/>
        <v>1</v>
      </c>
      <c r="E1203" s="191"/>
    </row>
    <row r="1204" s="179" customFormat="1" customHeight="1" spans="1:44">
      <c r="A1204" s="192" t="s">
        <v>1061</v>
      </c>
      <c r="B1204" s="193">
        <f>SUM(B1205:B1214)</f>
        <v>3666</v>
      </c>
      <c r="C1204" s="193">
        <f>SUM(C1205:C1214)</f>
        <v>3666</v>
      </c>
      <c r="D1204" s="194">
        <f t="shared" si="22"/>
        <v>1</v>
      </c>
      <c r="E1204" s="19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</row>
    <row r="1205" customHeight="1" spans="1:5">
      <c r="A1205" s="196" t="s">
        <v>1062</v>
      </c>
      <c r="B1205" s="185">
        <v>0</v>
      </c>
      <c r="C1205" s="185">
        <v>0</v>
      </c>
      <c r="D1205" s="186" t="e">
        <f t="shared" si="22"/>
        <v>#DIV/0!</v>
      </c>
      <c r="E1205" s="187"/>
    </row>
    <row r="1206" customHeight="1" spans="1:5">
      <c r="A1206" s="196" t="s">
        <v>1063</v>
      </c>
      <c r="B1206" s="185">
        <v>0</v>
      </c>
      <c r="C1206" s="185">
        <v>0</v>
      </c>
      <c r="D1206" s="186" t="e">
        <f t="shared" si="22"/>
        <v>#DIV/0!</v>
      </c>
      <c r="E1206" s="187"/>
    </row>
    <row r="1207" customHeight="1" spans="1:5">
      <c r="A1207" s="196" t="s">
        <v>1064</v>
      </c>
      <c r="B1207" s="185">
        <v>0</v>
      </c>
      <c r="C1207" s="185">
        <v>0</v>
      </c>
      <c r="D1207" s="186" t="e">
        <f t="shared" si="22"/>
        <v>#DIV/0!</v>
      </c>
      <c r="E1207" s="187"/>
    </row>
    <row r="1208" customHeight="1" spans="1:5">
      <c r="A1208" s="196" t="s">
        <v>1065</v>
      </c>
      <c r="B1208" s="185">
        <v>0</v>
      </c>
      <c r="C1208" s="185">
        <v>0</v>
      </c>
      <c r="D1208" s="186" t="e">
        <f t="shared" si="22"/>
        <v>#DIV/0!</v>
      </c>
      <c r="E1208" s="187"/>
    </row>
    <row r="1209" customHeight="1" spans="1:5">
      <c r="A1209" s="196" t="s">
        <v>1066</v>
      </c>
      <c r="B1209" s="185">
        <v>0</v>
      </c>
      <c r="C1209" s="185">
        <v>0</v>
      </c>
      <c r="D1209" s="186" t="e">
        <f t="shared" si="22"/>
        <v>#DIV/0!</v>
      </c>
      <c r="E1209" s="187"/>
    </row>
    <row r="1210" s="180" customFormat="1" customHeight="1" spans="1:44">
      <c r="A1210" s="196" t="s">
        <v>1067</v>
      </c>
      <c r="B1210" s="185">
        <v>0</v>
      </c>
      <c r="C1210" s="185">
        <v>0</v>
      </c>
      <c r="D1210" s="186" t="e">
        <f t="shared" si="22"/>
        <v>#DIV/0!</v>
      </c>
      <c r="E1210" s="187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</row>
    <row r="1211" s="179" customFormat="1" customHeight="1" spans="1:44">
      <c r="A1211" s="196" t="s">
        <v>1068</v>
      </c>
      <c r="B1211" s="185">
        <v>0</v>
      </c>
      <c r="C1211" s="185">
        <v>0</v>
      </c>
      <c r="D1211" s="186" t="e">
        <f t="shared" si="22"/>
        <v>#DIV/0!</v>
      </c>
      <c r="E1211" s="187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</row>
    <row r="1212" customHeight="1" spans="1:5">
      <c r="A1212" s="196" t="s">
        <v>1069</v>
      </c>
      <c r="B1212" s="185">
        <v>1982</v>
      </c>
      <c r="C1212" s="185">
        <v>1982</v>
      </c>
      <c r="D1212" s="186">
        <f t="shared" si="22"/>
        <v>1</v>
      </c>
      <c r="E1212" s="187"/>
    </row>
    <row r="1213" customHeight="1" spans="1:5">
      <c r="A1213" s="196" t="s">
        <v>1070</v>
      </c>
      <c r="B1213" s="185">
        <v>0</v>
      </c>
      <c r="C1213" s="185">
        <v>0</v>
      </c>
      <c r="D1213" s="186" t="e">
        <f t="shared" si="22"/>
        <v>#DIV/0!</v>
      </c>
      <c r="E1213" s="187"/>
    </row>
    <row r="1214" customHeight="1" spans="1:5">
      <c r="A1214" s="196" t="s">
        <v>1071</v>
      </c>
      <c r="B1214" s="185">
        <v>1684</v>
      </c>
      <c r="C1214" s="185">
        <v>1684</v>
      </c>
      <c r="D1214" s="186">
        <f t="shared" si="22"/>
        <v>1</v>
      </c>
      <c r="E1214" s="187"/>
    </row>
    <row r="1215" customHeight="1" spans="1:5">
      <c r="A1215" s="192" t="s">
        <v>1072</v>
      </c>
      <c r="B1215" s="193">
        <f>SUM(B1216:B1218)</f>
        <v>0</v>
      </c>
      <c r="C1215" s="193">
        <f>SUM(C1216:C1218)</f>
        <v>0</v>
      </c>
      <c r="D1215" s="194" t="e">
        <f t="shared" si="22"/>
        <v>#DIV/0!</v>
      </c>
      <c r="E1215" s="195"/>
    </row>
    <row r="1216" customHeight="1" spans="1:5">
      <c r="A1216" s="196" t="s">
        <v>1073</v>
      </c>
      <c r="B1216" s="185">
        <v>0</v>
      </c>
      <c r="C1216" s="185">
        <v>0</v>
      </c>
      <c r="D1216" s="186" t="e">
        <f t="shared" si="22"/>
        <v>#DIV/0!</v>
      </c>
      <c r="E1216" s="187"/>
    </row>
    <row r="1217" customHeight="1" spans="1:5">
      <c r="A1217" s="196" t="s">
        <v>1074</v>
      </c>
      <c r="B1217" s="185">
        <v>0</v>
      </c>
      <c r="C1217" s="185">
        <v>0</v>
      </c>
      <c r="D1217" s="186" t="e">
        <f t="shared" si="22"/>
        <v>#DIV/0!</v>
      </c>
      <c r="E1217" s="187"/>
    </row>
    <row r="1218" customHeight="1" spans="1:5">
      <c r="A1218" s="196" t="s">
        <v>1075</v>
      </c>
      <c r="B1218" s="185">
        <v>0</v>
      </c>
      <c r="C1218" s="185">
        <v>0</v>
      </c>
      <c r="D1218" s="186" t="e">
        <f t="shared" si="22"/>
        <v>#DIV/0!</v>
      </c>
      <c r="E1218" s="187"/>
    </row>
    <row r="1219" customHeight="1" spans="1:5">
      <c r="A1219" s="192" t="s">
        <v>1076</v>
      </c>
      <c r="B1219" s="193">
        <f>SUM(B1220:B1222)</f>
        <v>0</v>
      </c>
      <c r="C1219" s="193">
        <f>SUM(C1220:C1222)</f>
        <v>0</v>
      </c>
      <c r="D1219" s="194" t="e">
        <f t="shared" si="22"/>
        <v>#DIV/0!</v>
      </c>
      <c r="E1219" s="195"/>
    </row>
    <row r="1220" customHeight="1" spans="1:5">
      <c r="A1220" s="196" t="s">
        <v>1077</v>
      </c>
      <c r="B1220" s="185">
        <v>0</v>
      </c>
      <c r="C1220" s="185">
        <v>0</v>
      </c>
      <c r="D1220" s="186" t="e">
        <f t="shared" si="22"/>
        <v>#DIV/0!</v>
      </c>
      <c r="E1220" s="187"/>
    </row>
    <row r="1221" customHeight="1" spans="1:5">
      <c r="A1221" s="196" t="s">
        <v>1078</v>
      </c>
      <c r="B1221" s="185">
        <v>0</v>
      </c>
      <c r="C1221" s="185">
        <v>0</v>
      </c>
      <c r="D1221" s="186" t="e">
        <f t="shared" ref="D1221:D1284" si="23">C1221/B1221</f>
        <v>#DIV/0!</v>
      </c>
      <c r="E1221" s="187"/>
    </row>
    <row r="1222" customHeight="1" spans="1:5">
      <c r="A1222" s="196" t="s">
        <v>1079</v>
      </c>
      <c r="B1222" s="185">
        <v>0</v>
      </c>
      <c r="C1222" s="185">
        <v>0</v>
      </c>
      <c r="D1222" s="186" t="e">
        <f t="shared" si="23"/>
        <v>#DIV/0!</v>
      </c>
      <c r="E1222" s="187"/>
    </row>
    <row r="1223" customHeight="1" spans="1:5">
      <c r="A1223" s="188" t="s">
        <v>1080</v>
      </c>
      <c r="B1223" s="189">
        <f>SUM(B1224,B1239,B1253,B1258,B1264)</f>
        <v>1783</v>
      </c>
      <c r="C1223" s="189">
        <f>SUM(C1224,C1239,C1253,C1258,C1264)</f>
        <v>1790</v>
      </c>
      <c r="D1223" s="190">
        <f t="shared" si="23"/>
        <v>1.00392596747056</v>
      </c>
      <c r="E1223" s="191"/>
    </row>
    <row r="1224" customHeight="1" spans="1:5">
      <c r="A1224" s="192" t="s">
        <v>1081</v>
      </c>
      <c r="B1224" s="193">
        <f>SUM(B1225:B1238)</f>
        <v>699</v>
      </c>
      <c r="C1224" s="193">
        <f>SUM(C1225:C1238)</f>
        <v>700</v>
      </c>
      <c r="D1224" s="194">
        <f t="shared" si="23"/>
        <v>1.00143061516452</v>
      </c>
      <c r="E1224" s="195"/>
    </row>
    <row r="1225" customHeight="1" spans="1:5">
      <c r="A1225" s="196" t="s">
        <v>142</v>
      </c>
      <c r="B1225" s="185">
        <v>0</v>
      </c>
      <c r="C1225" s="185">
        <v>0</v>
      </c>
      <c r="D1225" s="186" t="e">
        <f t="shared" si="23"/>
        <v>#DIV/0!</v>
      </c>
      <c r="E1225" s="187"/>
    </row>
    <row r="1226" s="179" customFormat="1" customHeight="1" spans="1:44">
      <c r="A1226" s="196" t="s">
        <v>143</v>
      </c>
      <c r="B1226" s="185">
        <v>0</v>
      </c>
      <c r="C1226" s="185">
        <v>0</v>
      </c>
      <c r="D1226" s="186" t="e">
        <f t="shared" si="23"/>
        <v>#DIV/0!</v>
      </c>
      <c r="E1226" s="187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</row>
    <row r="1227" customHeight="1" spans="1:5">
      <c r="A1227" s="196" t="s">
        <v>144</v>
      </c>
      <c r="B1227" s="185">
        <v>0</v>
      </c>
      <c r="C1227" s="185">
        <v>0</v>
      </c>
      <c r="D1227" s="186" t="e">
        <f t="shared" si="23"/>
        <v>#DIV/0!</v>
      </c>
      <c r="E1227" s="187"/>
    </row>
    <row r="1228" customHeight="1" spans="1:5">
      <c r="A1228" s="196" t="s">
        <v>1082</v>
      </c>
      <c r="B1228" s="185">
        <v>0</v>
      </c>
      <c r="C1228" s="185">
        <v>0</v>
      </c>
      <c r="D1228" s="186" t="e">
        <f t="shared" si="23"/>
        <v>#DIV/0!</v>
      </c>
      <c r="E1228" s="187"/>
    </row>
    <row r="1229" customHeight="1" spans="1:5">
      <c r="A1229" s="196" t="s">
        <v>1083</v>
      </c>
      <c r="B1229" s="185">
        <v>0</v>
      </c>
      <c r="C1229" s="185">
        <v>0</v>
      </c>
      <c r="D1229" s="186" t="e">
        <f t="shared" si="23"/>
        <v>#DIV/0!</v>
      </c>
      <c r="E1229" s="187"/>
    </row>
    <row r="1230" customHeight="1" spans="1:5">
      <c r="A1230" s="196" t="s">
        <v>1084</v>
      </c>
      <c r="B1230" s="185">
        <v>0</v>
      </c>
      <c r="C1230" s="185">
        <v>0</v>
      </c>
      <c r="D1230" s="186" t="e">
        <f t="shared" si="23"/>
        <v>#DIV/0!</v>
      </c>
      <c r="E1230" s="187"/>
    </row>
    <row r="1231" customHeight="1" spans="1:5">
      <c r="A1231" s="196" t="s">
        <v>1085</v>
      </c>
      <c r="B1231" s="185">
        <v>0</v>
      </c>
      <c r="C1231" s="185">
        <v>0</v>
      </c>
      <c r="D1231" s="186" t="e">
        <f t="shared" si="23"/>
        <v>#DIV/0!</v>
      </c>
      <c r="E1231" s="187"/>
    </row>
    <row r="1232" customHeight="1" spans="1:5">
      <c r="A1232" s="196" t="s">
        <v>1086</v>
      </c>
      <c r="B1232" s="185">
        <v>0</v>
      </c>
      <c r="C1232" s="185">
        <v>0</v>
      </c>
      <c r="D1232" s="186" t="e">
        <f t="shared" si="23"/>
        <v>#DIV/0!</v>
      </c>
      <c r="E1232" s="187"/>
    </row>
    <row r="1233" customHeight="1" spans="1:5">
      <c r="A1233" s="196" t="s">
        <v>1087</v>
      </c>
      <c r="B1233" s="185">
        <v>0</v>
      </c>
      <c r="C1233" s="185">
        <v>0</v>
      </c>
      <c r="D1233" s="186" t="e">
        <f t="shared" si="23"/>
        <v>#DIV/0!</v>
      </c>
      <c r="E1233" s="187"/>
    </row>
    <row r="1234" customHeight="1" spans="1:5">
      <c r="A1234" s="196" t="s">
        <v>1088</v>
      </c>
      <c r="B1234" s="185">
        <v>0</v>
      </c>
      <c r="C1234" s="185">
        <v>0</v>
      </c>
      <c r="D1234" s="186" t="e">
        <f t="shared" si="23"/>
        <v>#DIV/0!</v>
      </c>
      <c r="E1234" s="187"/>
    </row>
    <row r="1235" customHeight="1" spans="1:5">
      <c r="A1235" s="196" t="s">
        <v>1089</v>
      </c>
      <c r="B1235" s="185">
        <v>699</v>
      </c>
      <c r="C1235" s="185">
        <v>700</v>
      </c>
      <c r="D1235" s="186">
        <f t="shared" si="23"/>
        <v>1.00143061516452</v>
      </c>
      <c r="E1235" s="187"/>
    </row>
    <row r="1236" customHeight="1" spans="1:5">
      <c r="A1236" s="196" t="s">
        <v>1090</v>
      </c>
      <c r="B1236" s="185">
        <v>0</v>
      </c>
      <c r="C1236" s="185">
        <v>0</v>
      </c>
      <c r="D1236" s="186" t="e">
        <f t="shared" si="23"/>
        <v>#DIV/0!</v>
      </c>
      <c r="E1236" s="187"/>
    </row>
    <row r="1237" customHeight="1" spans="1:5">
      <c r="A1237" s="196" t="s">
        <v>151</v>
      </c>
      <c r="B1237" s="185">
        <v>0</v>
      </c>
      <c r="C1237" s="185">
        <v>0</v>
      </c>
      <c r="D1237" s="186" t="e">
        <f t="shared" si="23"/>
        <v>#DIV/0!</v>
      </c>
      <c r="E1237" s="187"/>
    </row>
    <row r="1238" customHeight="1" spans="1:5">
      <c r="A1238" s="196" t="s">
        <v>1091</v>
      </c>
      <c r="B1238" s="185">
        <v>0</v>
      </c>
      <c r="C1238" s="185">
        <v>0</v>
      </c>
      <c r="D1238" s="186" t="e">
        <f t="shared" si="23"/>
        <v>#DIV/0!</v>
      </c>
      <c r="E1238" s="187"/>
    </row>
    <row r="1239" customHeight="1" spans="1:5">
      <c r="A1239" s="192" t="s">
        <v>1092</v>
      </c>
      <c r="B1239" s="193">
        <f>SUM(B1240:B1252)</f>
        <v>0</v>
      </c>
      <c r="C1239" s="193">
        <f>SUM(C1240:C1252)</f>
        <v>0</v>
      </c>
      <c r="D1239" s="194" t="e">
        <f t="shared" si="23"/>
        <v>#DIV/0!</v>
      </c>
      <c r="E1239" s="195"/>
    </row>
    <row r="1240" s="179" customFormat="1" customHeight="1" spans="1:44">
      <c r="A1240" s="196" t="s">
        <v>142</v>
      </c>
      <c r="B1240" s="185">
        <v>0</v>
      </c>
      <c r="C1240" s="185">
        <v>0</v>
      </c>
      <c r="D1240" s="186" t="e">
        <f t="shared" si="23"/>
        <v>#DIV/0!</v>
      </c>
      <c r="E1240" s="187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</row>
    <row r="1241" customHeight="1" spans="1:5">
      <c r="A1241" s="196" t="s">
        <v>143</v>
      </c>
      <c r="B1241" s="185">
        <v>0</v>
      </c>
      <c r="C1241" s="185">
        <v>0</v>
      </c>
      <c r="D1241" s="186" t="e">
        <f t="shared" si="23"/>
        <v>#DIV/0!</v>
      </c>
      <c r="E1241" s="187"/>
    </row>
    <row r="1242" customHeight="1" spans="1:5">
      <c r="A1242" s="196" t="s">
        <v>144</v>
      </c>
      <c r="B1242" s="185">
        <v>0</v>
      </c>
      <c r="C1242" s="185">
        <v>0</v>
      </c>
      <c r="D1242" s="186" t="e">
        <f t="shared" si="23"/>
        <v>#DIV/0!</v>
      </c>
      <c r="E1242" s="187"/>
    </row>
    <row r="1243" customHeight="1" spans="1:5">
      <c r="A1243" s="196" t="s">
        <v>1093</v>
      </c>
      <c r="B1243" s="185">
        <v>0</v>
      </c>
      <c r="C1243" s="185">
        <v>0</v>
      </c>
      <c r="D1243" s="186" t="e">
        <f t="shared" si="23"/>
        <v>#DIV/0!</v>
      </c>
      <c r="E1243" s="187"/>
    </row>
    <row r="1244" customHeight="1" spans="1:5">
      <c r="A1244" s="196" t="s">
        <v>1094</v>
      </c>
      <c r="B1244" s="185">
        <v>0</v>
      </c>
      <c r="C1244" s="185">
        <v>0</v>
      </c>
      <c r="D1244" s="186" t="e">
        <f t="shared" si="23"/>
        <v>#DIV/0!</v>
      </c>
      <c r="E1244" s="187"/>
    </row>
    <row r="1245" s="179" customFormat="1" customHeight="1" spans="1:44">
      <c r="A1245" s="196" t="s">
        <v>1095</v>
      </c>
      <c r="B1245" s="185">
        <v>0</v>
      </c>
      <c r="C1245" s="185">
        <v>0</v>
      </c>
      <c r="D1245" s="186" t="e">
        <f t="shared" si="23"/>
        <v>#DIV/0!</v>
      </c>
      <c r="E1245" s="187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</row>
    <row r="1246" customHeight="1" spans="1:5">
      <c r="A1246" s="196" t="s">
        <v>1096</v>
      </c>
      <c r="B1246" s="185">
        <v>0</v>
      </c>
      <c r="C1246" s="185">
        <v>0</v>
      </c>
      <c r="D1246" s="186" t="e">
        <f t="shared" si="23"/>
        <v>#DIV/0!</v>
      </c>
      <c r="E1246" s="187"/>
    </row>
    <row r="1247" customHeight="1" spans="1:5">
      <c r="A1247" s="196" t="s">
        <v>1097</v>
      </c>
      <c r="B1247" s="185">
        <v>0</v>
      </c>
      <c r="C1247" s="185">
        <v>0</v>
      </c>
      <c r="D1247" s="186" t="e">
        <f t="shared" si="23"/>
        <v>#DIV/0!</v>
      </c>
      <c r="E1247" s="187"/>
    </row>
    <row r="1248" customHeight="1" spans="1:5">
      <c r="A1248" s="196" t="s">
        <v>1098</v>
      </c>
      <c r="B1248" s="185">
        <v>0</v>
      </c>
      <c r="C1248" s="185">
        <v>0</v>
      </c>
      <c r="D1248" s="186" t="e">
        <f t="shared" si="23"/>
        <v>#DIV/0!</v>
      </c>
      <c r="E1248" s="187"/>
    </row>
    <row r="1249" customHeight="1" spans="1:5">
      <c r="A1249" s="196" t="s">
        <v>1099</v>
      </c>
      <c r="B1249" s="185">
        <v>0</v>
      </c>
      <c r="C1249" s="185">
        <v>0</v>
      </c>
      <c r="D1249" s="186" t="e">
        <f t="shared" si="23"/>
        <v>#DIV/0!</v>
      </c>
      <c r="E1249" s="187"/>
    </row>
    <row r="1250" customHeight="1" spans="1:5">
      <c r="A1250" s="196" t="s">
        <v>1100</v>
      </c>
      <c r="B1250" s="185">
        <v>0</v>
      </c>
      <c r="C1250" s="185">
        <v>0</v>
      </c>
      <c r="D1250" s="186" t="e">
        <f t="shared" si="23"/>
        <v>#DIV/0!</v>
      </c>
      <c r="E1250" s="187"/>
    </row>
    <row r="1251" s="179" customFormat="1" customHeight="1" spans="1:44">
      <c r="A1251" s="196" t="s">
        <v>151</v>
      </c>
      <c r="B1251" s="185">
        <v>0</v>
      </c>
      <c r="C1251" s="185">
        <v>0</v>
      </c>
      <c r="D1251" s="186" t="e">
        <f t="shared" si="23"/>
        <v>#DIV/0!</v>
      </c>
      <c r="E1251" s="187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</row>
    <row r="1252" customHeight="1" spans="1:5">
      <c r="A1252" s="196" t="s">
        <v>1101</v>
      </c>
      <c r="B1252" s="185">
        <v>0</v>
      </c>
      <c r="C1252" s="185">
        <v>0</v>
      </c>
      <c r="D1252" s="186" t="e">
        <f t="shared" si="23"/>
        <v>#DIV/0!</v>
      </c>
      <c r="E1252" s="187"/>
    </row>
    <row r="1253" customHeight="1" spans="1:5">
      <c r="A1253" s="192" t="s">
        <v>1102</v>
      </c>
      <c r="B1253" s="193">
        <f>SUM(B1254:B1257)</f>
        <v>0</v>
      </c>
      <c r="C1253" s="193">
        <f>SUM(C1254:C1257)</f>
        <v>0</v>
      </c>
      <c r="D1253" s="194" t="e">
        <f t="shared" si="23"/>
        <v>#DIV/0!</v>
      </c>
      <c r="E1253" s="195"/>
    </row>
    <row r="1254" customHeight="1" spans="1:5">
      <c r="A1254" s="196" t="s">
        <v>1103</v>
      </c>
      <c r="B1254" s="185">
        <v>0</v>
      </c>
      <c r="C1254" s="185">
        <v>0</v>
      </c>
      <c r="D1254" s="186" t="e">
        <f t="shared" si="23"/>
        <v>#DIV/0!</v>
      </c>
      <c r="E1254" s="187"/>
    </row>
    <row r="1255" customHeight="1" spans="1:5">
      <c r="A1255" s="196" t="s">
        <v>1104</v>
      </c>
      <c r="B1255" s="185">
        <v>0</v>
      </c>
      <c r="C1255" s="185">
        <v>0</v>
      </c>
      <c r="D1255" s="186" t="e">
        <f t="shared" si="23"/>
        <v>#DIV/0!</v>
      </c>
      <c r="E1255" s="187"/>
    </row>
    <row r="1256" customHeight="1" spans="1:5">
      <c r="A1256" s="196" t="s">
        <v>1105</v>
      </c>
      <c r="B1256" s="185">
        <v>0</v>
      </c>
      <c r="C1256" s="185">
        <v>0</v>
      </c>
      <c r="D1256" s="186" t="e">
        <f t="shared" si="23"/>
        <v>#DIV/0!</v>
      </c>
      <c r="E1256" s="187"/>
    </row>
    <row r="1257" customHeight="1" spans="1:5">
      <c r="A1257" s="196" t="s">
        <v>1106</v>
      </c>
      <c r="B1257" s="185">
        <v>0</v>
      </c>
      <c r="C1257" s="185">
        <v>0</v>
      </c>
      <c r="D1257" s="186" t="e">
        <f t="shared" si="23"/>
        <v>#DIV/0!</v>
      </c>
      <c r="E1257" s="187"/>
    </row>
    <row r="1258" customHeight="1" spans="1:5">
      <c r="A1258" s="192" t="s">
        <v>1107</v>
      </c>
      <c r="B1258" s="193">
        <f>SUM(B1259:B1263)</f>
        <v>0</v>
      </c>
      <c r="C1258" s="193">
        <f>SUM(C1259:C1263)</f>
        <v>0</v>
      </c>
      <c r="D1258" s="194" t="e">
        <f t="shared" si="23"/>
        <v>#DIV/0!</v>
      </c>
      <c r="E1258" s="195"/>
    </row>
    <row r="1259" customHeight="1" spans="1:5">
      <c r="A1259" s="196" t="s">
        <v>1108</v>
      </c>
      <c r="B1259" s="185">
        <v>0</v>
      </c>
      <c r="C1259" s="185">
        <v>0</v>
      </c>
      <c r="D1259" s="186" t="e">
        <f t="shared" si="23"/>
        <v>#DIV/0!</v>
      </c>
      <c r="E1259" s="187"/>
    </row>
    <row r="1260" customHeight="1" spans="1:5">
      <c r="A1260" s="196" t="s">
        <v>1109</v>
      </c>
      <c r="B1260" s="185">
        <v>0</v>
      </c>
      <c r="C1260" s="185">
        <v>0</v>
      </c>
      <c r="D1260" s="186" t="e">
        <f t="shared" si="23"/>
        <v>#DIV/0!</v>
      </c>
      <c r="E1260" s="187"/>
    </row>
    <row r="1261" customHeight="1" spans="1:5">
      <c r="A1261" s="196" t="s">
        <v>1110</v>
      </c>
      <c r="B1261" s="185">
        <v>0</v>
      </c>
      <c r="C1261" s="185">
        <v>0</v>
      </c>
      <c r="D1261" s="186" t="e">
        <f t="shared" si="23"/>
        <v>#DIV/0!</v>
      </c>
      <c r="E1261" s="187"/>
    </row>
    <row r="1262" customHeight="1" spans="1:5">
      <c r="A1262" s="196" t="s">
        <v>1111</v>
      </c>
      <c r="B1262" s="185">
        <v>0</v>
      </c>
      <c r="C1262" s="185">
        <v>0</v>
      </c>
      <c r="D1262" s="186" t="e">
        <f t="shared" si="23"/>
        <v>#DIV/0!</v>
      </c>
      <c r="E1262" s="187"/>
    </row>
    <row r="1263" s="180" customFormat="1" customHeight="1" spans="1:44">
      <c r="A1263" s="196" t="s">
        <v>1112</v>
      </c>
      <c r="B1263" s="185">
        <v>0</v>
      </c>
      <c r="C1263" s="185">
        <v>0</v>
      </c>
      <c r="D1263" s="186" t="e">
        <f t="shared" si="23"/>
        <v>#DIV/0!</v>
      </c>
      <c r="E1263" s="187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</row>
    <row r="1264" s="180" customFormat="1" customHeight="1" spans="1:44">
      <c r="A1264" s="192" t="s">
        <v>1113</v>
      </c>
      <c r="B1264" s="193">
        <f>SUM(B1265:B1275)</f>
        <v>1084</v>
      </c>
      <c r="C1264" s="193">
        <f>SUM(C1265:C1275)</f>
        <v>1090</v>
      </c>
      <c r="D1264" s="194">
        <f t="shared" si="23"/>
        <v>1.00553505535055</v>
      </c>
      <c r="E1264" s="19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</row>
    <row r="1265" s="179" customFormat="1" customHeight="1" spans="1:44">
      <c r="A1265" s="196" t="s">
        <v>1114</v>
      </c>
      <c r="B1265" s="185">
        <v>0</v>
      </c>
      <c r="C1265" s="185">
        <v>0</v>
      </c>
      <c r="D1265" s="186" t="e">
        <f t="shared" si="23"/>
        <v>#DIV/0!</v>
      </c>
      <c r="E1265" s="187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</row>
    <row r="1266" customHeight="1" spans="1:5">
      <c r="A1266" s="196" t="s">
        <v>1115</v>
      </c>
      <c r="B1266" s="185">
        <v>0</v>
      </c>
      <c r="C1266" s="185">
        <v>0</v>
      </c>
      <c r="D1266" s="186" t="e">
        <f t="shared" si="23"/>
        <v>#DIV/0!</v>
      </c>
      <c r="E1266" s="187"/>
    </row>
    <row r="1267" customHeight="1" spans="1:5">
      <c r="A1267" s="196" t="s">
        <v>1116</v>
      </c>
      <c r="B1267" s="185">
        <v>0</v>
      </c>
      <c r="C1267" s="185">
        <v>0</v>
      </c>
      <c r="D1267" s="186" t="e">
        <f t="shared" si="23"/>
        <v>#DIV/0!</v>
      </c>
      <c r="E1267" s="187"/>
    </row>
    <row r="1268" customHeight="1" spans="1:5">
      <c r="A1268" s="196" t="s">
        <v>1117</v>
      </c>
      <c r="B1268" s="185">
        <v>0</v>
      </c>
      <c r="C1268" s="185">
        <v>0</v>
      </c>
      <c r="D1268" s="186" t="e">
        <f t="shared" si="23"/>
        <v>#DIV/0!</v>
      </c>
      <c r="E1268" s="187"/>
    </row>
    <row r="1269" customHeight="1" spans="1:5">
      <c r="A1269" s="196" t="s">
        <v>1118</v>
      </c>
      <c r="B1269" s="185">
        <v>0</v>
      </c>
      <c r="C1269" s="185">
        <v>0</v>
      </c>
      <c r="D1269" s="186" t="e">
        <f t="shared" si="23"/>
        <v>#DIV/0!</v>
      </c>
      <c r="E1269" s="187"/>
    </row>
    <row r="1270" s="180" customFormat="1" customHeight="1" spans="1:44">
      <c r="A1270" s="196" t="s">
        <v>1119</v>
      </c>
      <c r="B1270" s="185">
        <v>0</v>
      </c>
      <c r="C1270" s="185">
        <v>0</v>
      </c>
      <c r="D1270" s="186" t="e">
        <f t="shared" si="23"/>
        <v>#DIV/0!</v>
      </c>
      <c r="E1270" s="187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</row>
    <row r="1271" s="179" customFormat="1" customHeight="1" spans="1:44">
      <c r="A1271" s="196" t="s">
        <v>1120</v>
      </c>
      <c r="B1271" s="185">
        <v>0</v>
      </c>
      <c r="C1271" s="185">
        <v>0</v>
      </c>
      <c r="D1271" s="186" t="e">
        <f t="shared" si="23"/>
        <v>#DIV/0!</v>
      </c>
      <c r="E1271" s="187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</row>
    <row r="1272" s="180" customFormat="1" customHeight="1" spans="1:44">
      <c r="A1272" s="196" t="s">
        <v>1121</v>
      </c>
      <c r="B1272" s="185">
        <v>0</v>
      </c>
      <c r="C1272" s="185">
        <v>0</v>
      </c>
      <c r="D1272" s="186" t="e">
        <f t="shared" si="23"/>
        <v>#DIV/0!</v>
      </c>
      <c r="E1272" s="187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</row>
    <row r="1273" customHeight="1" spans="1:5">
      <c r="A1273" s="196" t="s">
        <v>1122</v>
      </c>
      <c r="B1273" s="185">
        <v>0</v>
      </c>
      <c r="C1273" s="185">
        <v>0</v>
      </c>
      <c r="D1273" s="186" t="e">
        <f t="shared" si="23"/>
        <v>#DIV/0!</v>
      </c>
      <c r="E1273" s="187"/>
    </row>
    <row r="1274" customHeight="1" spans="1:5">
      <c r="A1274" s="196" t="s">
        <v>1123</v>
      </c>
      <c r="B1274" s="185">
        <v>0</v>
      </c>
      <c r="C1274" s="185">
        <v>0</v>
      </c>
      <c r="D1274" s="186" t="e">
        <f t="shared" si="23"/>
        <v>#DIV/0!</v>
      </c>
      <c r="E1274" s="187"/>
    </row>
    <row r="1275" customHeight="1" spans="1:5">
      <c r="A1275" s="196" t="s">
        <v>1124</v>
      </c>
      <c r="B1275" s="185">
        <v>1084</v>
      </c>
      <c r="C1275" s="185">
        <v>1090</v>
      </c>
      <c r="D1275" s="186">
        <f t="shared" si="23"/>
        <v>1.00553505535055</v>
      </c>
      <c r="E1275" s="187"/>
    </row>
    <row r="1276" customHeight="1" spans="1:5">
      <c r="A1276" s="188" t="s">
        <v>1125</v>
      </c>
      <c r="B1276" s="189">
        <f>B1277+B1289+B1295+B1301+B1309+B1322+B1326+B1332</f>
        <v>4923</v>
      </c>
      <c r="C1276" s="189">
        <f>C1277+C1289+C1295+C1301+C1309+C1322+C1326+C1332</f>
        <v>4960</v>
      </c>
      <c r="D1276" s="190">
        <f t="shared" si="23"/>
        <v>1.00751574243348</v>
      </c>
      <c r="E1276" s="191"/>
    </row>
    <row r="1277" customHeight="1" spans="1:5">
      <c r="A1277" s="192" t="s">
        <v>1126</v>
      </c>
      <c r="B1277" s="193">
        <f>SUM(B1278:B1288)</f>
        <v>1793</v>
      </c>
      <c r="C1277" s="193">
        <f>SUM(C1278:C1288)</f>
        <v>1810</v>
      </c>
      <c r="D1277" s="194">
        <f t="shared" si="23"/>
        <v>1.00948131622978</v>
      </c>
      <c r="E1277" s="195"/>
    </row>
    <row r="1278" customHeight="1" spans="1:5">
      <c r="A1278" s="196" t="s">
        <v>142</v>
      </c>
      <c r="B1278" s="185">
        <v>1284</v>
      </c>
      <c r="C1278" s="185">
        <v>1300</v>
      </c>
      <c r="D1278" s="186">
        <f t="shared" si="23"/>
        <v>1.01246105919003</v>
      </c>
      <c r="E1278" s="187"/>
    </row>
    <row r="1279" customHeight="1" spans="1:5">
      <c r="A1279" s="196" t="s">
        <v>143</v>
      </c>
      <c r="B1279" s="185">
        <v>0</v>
      </c>
      <c r="C1279" s="185">
        <v>0</v>
      </c>
      <c r="D1279" s="186" t="e">
        <f t="shared" si="23"/>
        <v>#DIV/0!</v>
      </c>
      <c r="E1279" s="187"/>
    </row>
    <row r="1280" customHeight="1" spans="1:5">
      <c r="A1280" s="196" t="s">
        <v>144</v>
      </c>
      <c r="B1280" s="185">
        <v>0</v>
      </c>
      <c r="C1280" s="185">
        <v>0</v>
      </c>
      <c r="D1280" s="186" t="e">
        <f t="shared" si="23"/>
        <v>#DIV/0!</v>
      </c>
      <c r="E1280" s="187"/>
    </row>
    <row r="1281" customHeight="1" spans="1:5">
      <c r="A1281" s="196" t="s">
        <v>1127</v>
      </c>
      <c r="B1281" s="185">
        <v>0</v>
      </c>
      <c r="C1281" s="185">
        <v>0</v>
      </c>
      <c r="D1281" s="186" t="e">
        <f t="shared" si="23"/>
        <v>#DIV/0!</v>
      </c>
      <c r="E1281" s="187"/>
    </row>
    <row r="1282" customHeight="1" spans="1:5">
      <c r="A1282" s="196" t="s">
        <v>1128</v>
      </c>
      <c r="B1282" s="185">
        <v>0</v>
      </c>
      <c r="C1282" s="185">
        <v>0</v>
      </c>
      <c r="D1282" s="186" t="e">
        <f t="shared" si="23"/>
        <v>#DIV/0!</v>
      </c>
      <c r="E1282" s="187"/>
    </row>
    <row r="1283" customHeight="1" spans="1:5">
      <c r="A1283" s="196" t="s">
        <v>1129</v>
      </c>
      <c r="B1283" s="185">
        <v>0</v>
      </c>
      <c r="C1283" s="185">
        <v>0</v>
      </c>
      <c r="D1283" s="186" t="e">
        <f t="shared" si="23"/>
        <v>#DIV/0!</v>
      </c>
      <c r="E1283" s="187"/>
    </row>
    <row r="1284" customHeight="1" spans="1:5">
      <c r="A1284" s="196" t="s">
        <v>1130</v>
      </c>
      <c r="B1284" s="185">
        <v>0</v>
      </c>
      <c r="C1284" s="185">
        <v>0</v>
      </c>
      <c r="D1284" s="186" t="e">
        <f t="shared" si="23"/>
        <v>#DIV/0!</v>
      </c>
      <c r="E1284" s="187"/>
    </row>
    <row r="1285" customHeight="1" spans="1:5">
      <c r="A1285" s="196" t="s">
        <v>1131</v>
      </c>
      <c r="B1285" s="185">
        <v>0</v>
      </c>
      <c r="C1285" s="185">
        <v>0</v>
      </c>
      <c r="D1285" s="186" t="e">
        <f t="shared" ref="D1285:D1347" si="24">C1285/B1285</f>
        <v>#DIV/0!</v>
      </c>
      <c r="E1285" s="187"/>
    </row>
    <row r="1286" customHeight="1" spans="1:5">
      <c r="A1286" s="196" t="s">
        <v>1132</v>
      </c>
      <c r="B1286" s="185">
        <v>0</v>
      </c>
      <c r="C1286" s="185">
        <v>0</v>
      </c>
      <c r="D1286" s="186" t="e">
        <f t="shared" si="24"/>
        <v>#DIV/0!</v>
      </c>
      <c r="E1286" s="187"/>
    </row>
    <row r="1287" customHeight="1" spans="1:5">
      <c r="A1287" s="196" t="s">
        <v>151</v>
      </c>
      <c r="B1287" s="185">
        <v>0</v>
      </c>
      <c r="C1287" s="185">
        <v>0</v>
      </c>
      <c r="D1287" s="186" t="e">
        <f t="shared" si="24"/>
        <v>#DIV/0!</v>
      </c>
      <c r="E1287" s="187"/>
    </row>
    <row r="1288" customHeight="1" spans="1:5">
      <c r="A1288" s="196" t="s">
        <v>1133</v>
      </c>
      <c r="B1288" s="185">
        <v>509</v>
      </c>
      <c r="C1288" s="185">
        <v>510</v>
      </c>
      <c r="D1288" s="186">
        <f t="shared" si="24"/>
        <v>1.00196463654224</v>
      </c>
      <c r="E1288" s="187"/>
    </row>
    <row r="1289" customHeight="1" spans="1:5">
      <c r="A1289" s="192" t="s">
        <v>1134</v>
      </c>
      <c r="B1289" s="193">
        <f>SUM(B1290:B1294)</f>
        <v>3130</v>
      </c>
      <c r="C1289" s="193">
        <f>SUM(C1290:C1294)</f>
        <v>3150</v>
      </c>
      <c r="D1289" s="194">
        <f t="shared" si="24"/>
        <v>1.00638977635783</v>
      </c>
      <c r="E1289" s="195"/>
    </row>
    <row r="1290" customHeight="1" spans="1:5">
      <c r="A1290" s="196" t="s">
        <v>142</v>
      </c>
      <c r="B1290" s="185">
        <v>0</v>
      </c>
      <c r="C1290" s="185">
        <v>0</v>
      </c>
      <c r="D1290" s="186" t="e">
        <f t="shared" si="24"/>
        <v>#DIV/0!</v>
      </c>
      <c r="E1290" s="187"/>
    </row>
    <row r="1291" customHeight="1" spans="1:5">
      <c r="A1291" s="196" t="s">
        <v>143</v>
      </c>
      <c r="B1291" s="185">
        <v>0</v>
      </c>
      <c r="C1291" s="185">
        <v>0</v>
      </c>
      <c r="D1291" s="186" t="e">
        <f t="shared" si="24"/>
        <v>#DIV/0!</v>
      </c>
      <c r="E1291" s="187"/>
    </row>
    <row r="1292" customHeight="1" spans="1:5">
      <c r="A1292" s="196" t="s">
        <v>144</v>
      </c>
      <c r="B1292" s="185">
        <v>0</v>
      </c>
      <c r="C1292" s="185">
        <v>0</v>
      </c>
      <c r="D1292" s="186" t="e">
        <f t="shared" si="24"/>
        <v>#DIV/0!</v>
      </c>
      <c r="E1292" s="187"/>
    </row>
    <row r="1293" customHeight="1" spans="1:5">
      <c r="A1293" s="196" t="s">
        <v>1135</v>
      </c>
      <c r="B1293" s="185">
        <v>223</v>
      </c>
      <c r="C1293" s="185">
        <v>230</v>
      </c>
      <c r="D1293" s="186">
        <f t="shared" si="24"/>
        <v>1.03139013452915</v>
      </c>
      <c r="E1293" s="187"/>
    </row>
    <row r="1294" customHeight="1" spans="1:5">
      <c r="A1294" s="196" t="s">
        <v>1136</v>
      </c>
      <c r="B1294" s="185">
        <v>2907</v>
      </c>
      <c r="C1294" s="185">
        <v>2920</v>
      </c>
      <c r="D1294" s="186">
        <f t="shared" si="24"/>
        <v>1.00447196422429</v>
      </c>
      <c r="E1294" s="187"/>
    </row>
    <row r="1295" customHeight="1" spans="1:5">
      <c r="A1295" s="192" t="s">
        <v>1137</v>
      </c>
      <c r="B1295" s="193">
        <f>SUM(B1296:B1300)</f>
        <v>0</v>
      </c>
      <c r="C1295" s="193">
        <f>SUM(C1296:C1300)</f>
        <v>0</v>
      </c>
      <c r="D1295" s="194" t="e">
        <f t="shared" si="24"/>
        <v>#DIV/0!</v>
      </c>
      <c r="E1295" s="195"/>
    </row>
    <row r="1296" customHeight="1" spans="1:5">
      <c r="A1296" s="196" t="s">
        <v>142</v>
      </c>
      <c r="B1296" s="185">
        <v>0</v>
      </c>
      <c r="C1296" s="185">
        <v>0</v>
      </c>
      <c r="D1296" s="186" t="e">
        <f t="shared" si="24"/>
        <v>#DIV/0!</v>
      </c>
      <c r="E1296" s="187"/>
    </row>
    <row r="1297" customHeight="1" spans="1:5">
      <c r="A1297" s="196" t="s">
        <v>143</v>
      </c>
      <c r="B1297" s="185">
        <v>0</v>
      </c>
      <c r="C1297" s="185">
        <v>0</v>
      </c>
      <c r="D1297" s="186" t="e">
        <f t="shared" si="24"/>
        <v>#DIV/0!</v>
      </c>
      <c r="E1297" s="187"/>
    </row>
    <row r="1298" customHeight="1" spans="1:5">
      <c r="A1298" s="196" t="s">
        <v>144</v>
      </c>
      <c r="B1298" s="185">
        <v>0</v>
      </c>
      <c r="C1298" s="185">
        <v>0</v>
      </c>
      <c r="D1298" s="186" t="e">
        <f t="shared" si="24"/>
        <v>#DIV/0!</v>
      </c>
      <c r="E1298" s="187"/>
    </row>
    <row r="1299" customHeight="1" spans="1:5">
      <c r="A1299" s="196" t="s">
        <v>1138</v>
      </c>
      <c r="B1299" s="185">
        <v>0</v>
      </c>
      <c r="C1299" s="185">
        <v>0</v>
      </c>
      <c r="D1299" s="186" t="e">
        <f t="shared" si="24"/>
        <v>#DIV/0!</v>
      </c>
      <c r="E1299" s="187"/>
    </row>
    <row r="1300" customHeight="1" spans="1:5">
      <c r="A1300" s="196" t="s">
        <v>1139</v>
      </c>
      <c r="B1300" s="185">
        <v>0</v>
      </c>
      <c r="C1300" s="185">
        <v>0</v>
      </c>
      <c r="D1300" s="186" t="e">
        <f t="shared" si="24"/>
        <v>#DIV/0!</v>
      </c>
      <c r="E1300" s="187"/>
    </row>
    <row r="1301" customHeight="1" spans="1:5">
      <c r="A1301" s="192" t="s">
        <v>1140</v>
      </c>
      <c r="B1301" s="193">
        <f>SUM(B1302:B1308)</f>
        <v>0</v>
      </c>
      <c r="C1301" s="193">
        <f>SUM(C1302:C1308)</f>
        <v>0</v>
      </c>
      <c r="D1301" s="194" t="e">
        <f t="shared" si="24"/>
        <v>#DIV/0!</v>
      </c>
      <c r="E1301" s="195"/>
    </row>
    <row r="1302" customHeight="1" spans="1:5">
      <c r="A1302" s="196" t="s">
        <v>142</v>
      </c>
      <c r="B1302" s="185">
        <v>0</v>
      </c>
      <c r="C1302" s="185">
        <v>0</v>
      </c>
      <c r="D1302" s="186" t="e">
        <f t="shared" si="24"/>
        <v>#DIV/0!</v>
      </c>
      <c r="E1302" s="187"/>
    </row>
    <row r="1303" customHeight="1" spans="1:5">
      <c r="A1303" s="196" t="s">
        <v>143</v>
      </c>
      <c r="B1303" s="185">
        <v>0</v>
      </c>
      <c r="C1303" s="185">
        <v>0</v>
      </c>
      <c r="D1303" s="186" t="e">
        <f t="shared" si="24"/>
        <v>#DIV/0!</v>
      </c>
      <c r="E1303" s="187"/>
    </row>
    <row r="1304" customHeight="1" spans="1:5">
      <c r="A1304" s="196" t="s">
        <v>144</v>
      </c>
      <c r="B1304" s="185">
        <v>0</v>
      </c>
      <c r="C1304" s="185">
        <v>0</v>
      </c>
      <c r="D1304" s="186" t="e">
        <f t="shared" si="24"/>
        <v>#DIV/0!</v>
      </c>
      <c r="E1304" s="187"/>
    </row>
    <row r="1305" customHeight="1" spans="1:5">
      <c r="A1305" s="196" t="s">
        <v>1141</v>
      </c>
      <c r="B1305" s="185">
        <v>0</v>
      </c>
      <c r="C1305" s="185">
        <v>0</v>
      </c>
      <c r="D1305" s="186" t="e">
        <f t="shared" si="24"/>
        <v>#DIV/0!</v>
      </c>
      <c r="E1305" s="187"/>
    </row>
    <row r="1306" customHeight="1" spans="1:5">
      <c r="A1306" s="196" t="s">
        <v>1142</v>
      </c>
      <c r="B1306" s="185">
        <v>0</v>
      </c>
      <c r="C1306" s="185">
        <v>0</v>
      </c>
      <c r="D1306" s="186" t="e">
        <f t="shared" si="24"/>
        <v>#DIV/0!</v>
      </c>
      <c r="E1306" s="187"/>
    </row>
    <row r="1307" customHeight="1" spans="1:5">
      <c r="A1307" s="196" t="s">
        <v>151</v>
      </c>
      <c r="B1307" s="185">
        <v>0</v>
      </c>
      <c r="C1307" s="185">
        <v>0</v>
      </c>
      <c r="D1307" s="186" t="e">
        <f t="shared" si="24"/>
        <v>#DIV/0!</v>
      </c>
      <c r="E1307" s="187"/>
    </row>
    <row r="1308" customHeight="1" spans="1:5">
      <c r="A1308" s="196" t="s">
        <v>1143</v>
      </c>
      <c r="B1308" s="185">
        <v>0</v>
      </c>
      <c r="C1308" s="185">
        <v>0</v>
      </c>
      <c r="D1308" s="186" t="e">
        <f t="shared" si="24"/>
        <v>#DIV/0!</v>
      </c>
      <c r="E1308" s="187"/>
    </row>
    <row r="1309" customHeight="1" spans="1:5">
      <c r="A1309" s="192" t="s">
        <v>1144</v>
      </c>
      <c r="B1309" s="193">
        <f>SUM(B1310:B1321)</f>
        <v>0</v>
      </c>
      <c r="C1309" s="193">
        <f>SUM(C1310:C1321)</f>
        <v>0</v>
      </c>
      <c r="D1309" s="194" t="e">
        <f t="shared" si="24"/>
        <v>#DIV/0!</v>
      </c>
      <c r="E1309" s="195"/>
    </row>
    <row r="1310" customHeight="1" spans="1:5">
      <c r="A1310" s="196" t="s">
        <v>142</v>
      </c>
      <c r="B1310" s="185">
        <v>0</v>
      </c>
      <c r="C1310" s="185">
        <v>0</v>
      </c>
      <c r="D1310" s="186" t="e">
        <f t="shared" si="24"/>
        <v>#DIV/0!</v>
      </c>
      <c r="E1310" s="187"/>
    </row>
    <row r="1311" customHeight="1" spans="1:5">
      <c r="A1311" s="196" t="s">
        <v>143</v>
      </c>
      <c r="B1311" s="185">
        <v>0</v>
      </c>
      <c r="C1311" s="185">
        <v>0</v>
      </c>
      <c r="D1311" s="186" t="e">
        <f t="shared" si="24"/>
        <v>#DIV/0!</v>
      </c>
      <c r="E1311" s="187"/>
    </row>
    <row r="1312" customHeight="1" spans="1:5">
      <c r="A1312" s="196" t="s">
        <v>144</v>
      </c>
      <c r="B1312" s="185">
        <v>0</v>
      </c>
      <c r="C1312" s="185">
        <v>0</v>
      </c>
      <c r="D1312" s="186" t="e">
        <f t="shared" si="24"/>
        <v>#DIV/0!</v>
      </c>
      <c r="E1312" s="187"/>
    </row>
    <row r="1313" customHeight="1" spans="1:5">
      <c r="A1313" s="196" t="s">
        <v>1145</v>
      </c>
      <c r="B1313" s="185">
        <v>0</v>
      </c>
      <c r="C1313" s="185">
        <v>0</v>
      </c>
      <c r="D1313" s="186" t="e">
        <f t="shared" si="24"/>
        <v>#DIV/0!</v>
      </c>
      <c r="E1313" s="187"/>
    </row>
    <row r="1314" customHeight="1" spans="1:5">
      <c r="A1314" s="196" t="s">
        <v>1146</v>
      </c>
      <c r="B1314" s="185">
        <v>0</v>
      </c>
      <c r="C1314" s="185">
        <v>0</v>
      </c>
      <c r="D1314" s="186" t="e">
        <f t="shared" si="24"/>
        <v>#DIV/0!</v>
      </c>
      <c r="E1314" s="187"/>
    </row>
    <row r="1315" customHeight="1" spans="1:5">
      <c r="A1315" s="196" t="s">
        <v>1147</v>
      </c>
      <c r="B1315" s="185">
        <v>0</v>
      </c>
      <c r="C1315" s="185">
        <v>0</v>
      </c>
      <c r="D1315" s="186" t="e">
        <f t="shared" si="24"/>
        <v>#DIV/0!</v>
      </c>
      <c r="E1315" s="187"/>
    </row>
    <row r="1316" customHeight="1" spans="1:5">
      <c r="A1316" s="196" t="s">
        <v>1148</v>
      </c>
      <c r="B1316" s="185">
        <v>0</v>
      </c>
      <c r="C1316" s="185">
        <v>0</v>
      </c>
      <c r="D1316" s="186" t="e">
        <f t="shared" si="24"/>
        <v>#DIV/0!</v>
      </c>
      <c r="E1316" s="187"/>
    </row>
    <row r="1317" customHeight="1" spans="1:5">
      <c r="A1317" s="196" t="s">
        <v>1149</v>
      </c>
      <c r="B1317" s="185">
        <v>0</v>
      </c>
      <c r="C1317" s="185">
        <v>0</v>
      </c>
      <c r="D1317" s="186" t="e">
        <f t="shared" si="24"/>
        <v>#DIV/0!</v>
      </c>
      <c r="E1317" s="187"/>
    </row>
    <row r="1318" customHeight="1" spans="1:5">
      <c r="A1318" s="196" t="s">
        <v>1150</v>
      </c>
      <c r="B1318" s="185">
        <v>0</v>
      </c>
      <c r="C1318" s="185">
        <v>0</v>
      </c>
      <c r="D1318" s="186" t="e">
        <f t="shared" si="24"/>
        <v>#DIV/0!</v>
      </c>
      <c r="E1318" s="187"/>
    </row>
    <row r="1319" customHeight="1" spans="1:5">
      <c r="A1319" s="196" t="s">
        <v>1151</v>
      </c>
      <c r="B1319" s="185">
        <v>0</v>
      </c>
      <c r="C1319" s="185">
        <v>0</v>
      </c>
      <c r="D1319" s="186" t="e">
        <f t="shared" si="24"/>
        <v>#DIV/0!</v>
      </c>
      <c r="E1319" s="187"/>
    </row>
    <row r="1320" customHeight="1" spans="1:5">
      <c r="A1320" s="196" t="s">
        <v>1152</v>
      </c>
      <c r="B1320" s="185">
        <v>0</v>
      </c>
      <c r="C1320" s="185">
        <v>0</v>
      </c>
      <c r="D1320" s="186" t="e">
        <f t="shared" si="24"/>
        <v>#DIV/0!</v>
      </c>
      <c r="E1320" s="187"/>
    </row>
    <row r="1321" customHeight="1" spans="1:5">
      <c r="A1321" s="196" t="s">
        <v>1153</v>
      </c>
      <c r="B1321" s="185">
        <v>0</v>
      </c>
      <c r="C1321" s="185">
        <v>0</v>
      </c>
      <c r="D1321" s="186" t="e">
        <f t="shared" si="24"/>
        <v>#DIV/0!</v>
      </c>
      <c r="E1321" s="187"/>
    </row>
    <row r="1322" customHeight="1" spans="1:5">
      <c r="A1322" s="192" t="s">
        <v>1154</v>
      </c>
      <c r="B1322" s="193">
        <f>SUM(B1323:B1325)</f>
        <v>0</v>
      </c>
      <c r="C1322" s="193">
        <f>SUM(C1323:C1325)</f>
        <v>0</v>
      </c>
      <c r="D1322" s="194" t="e">
        <f t="shared" si="24"/>
        <v>#DIV/0!</v>
      </c>
      <c r="E1322" s="195"/>
    </row>
    <row r="1323" customHeight="1" spans="1:5">
      <c r="A1323" s="196" t="s">
        <v>1155</v>
      </c>
      <c r="B1323" s="185">
        <v>0</v>
      </c>
      <c r="C1323" s="185">
        <v>0</v>
      </c>
      <c r="D1323" s="186" t="e">
        <f t="shared" si="24"/>
        <v>#DIV/0!</v>
      </c>
      <c r="E1323" s="187"/>
    </row>
    <row r="1324" customHeight="1" spans="1:5">
      <c r="A1324" s="196" t="s">
        <v>1156</v>
      </c>
      <c r="B1324" s="185">
        <v>0</v>
      </c>
      <c r="C1324" s="185">
        <v>0</v>
      </c>
      <c r="D1324" s="186" t="e">
        <f t="shared" si="24"/>
        <v>#DIV/0!</v>
      </c>
      <c r="E1324" s="187"/>
    </row>
    <row r="1325" customHeight="1" spans="1:5">
      <c r="A1325" s="196" t="s">
        <v>1157</v>
      </c>
      <c r="B1325" s="185">
        <v>0</v>
      </c>
      <c r="C1325" s="185">
        <v>0</v>
      </c>
      <c r="D1325" s="186" t="e">
        <f t="shared" si="24"/>
        <v>#DIV/0!</v>
      </c>
      <c r="E1325" s="187"/>
    </row>
    <row r="1326" customHeight="1" spans="1:5">
      <c r="A1326" s="192" t="s">
        <v>1158</v>
      </c>
      <c r="B1326" s="193">
        <f>SUM(B1327:B1331)</f>
        <v>0</v>
      </c>
      <c r="C1326" s="193">
        <f>SUM(C1327:C1331)</f>
        <v>0</v>
      </c>
      <c r="D1326" s="194" t="e">
        <f t="shared" si="24"/>
        <v>#DIV/0!</v>
      </c>
      <c r="E1326" s="195"/>
    </row>
    <row r="1327" customHeight="1" spans="1:5">
      <c r="A1327" s="196" t="s">
        <v>1159</v>
      </c>
      <c r="B1327" s="185">
        <v>0</v>
      </c>
      <c r="C1327" s="185">
        <v>0</v>
      </c>
      <c r="D1327" s="186" t="e">
        <f t="shared" si="24"/>
        <v>#DIV/0!</v>
      </c>
      <c r="E1327" s="187"/>
    </row>
    <row r="1328" customHeight="1" spans="1:5">
      <c r="A1328" s="196" t="s">
        <v>1160</v>
      </c>
      <c r="B1328" s="185">
        <v>0</v>
      </c>
      <c r="C1328" s="185">
        <v>0</v>
      </c>
      <c r="D1328" s="186" t="e">
        <f t="shared" si="24"/>
        <v>#DIV/0!</v>
      </c>
      <c r="E1328" s="187"/>
    </row>
    <row r="1329" customHeight="1" spans="1:5">
      <c r="A1329" s="196" t="s">
        <v>1161</v>
      </c>
      <c r="B1329" s="185">
        <v>0</v>
      </c>
      <c r="C1329" s="185">
        <v>0</v>
      </c>
      <c r="D1329" s="186" t="e">
        <f t="shared" si="24"/>
        <v>#DIV/0!</v>
      </c>
      <c r="E1329" s="187"/>
    </row>
    <row r="1330" customHeight="1" spans="1:5">
      <c r="A1330" s="196" t="s">
        <v>1162</v>
      </c>
      <c r="B1330" s="185">
        <v>0</v>
      </c>
      <c r="C1330" s="185">
        <v>0</v>
      </c>
      <c r="D1330" s="186" t="e">
        <f t="shared" si="24"/>
        <v>#DIV/0!</v>
      </c>
      <c r="E1330" s="187"/>
    </row>
    <row r="1331" customHeight="1" spans="1:5">
      <c r="A1331" s="196" t="s">
        <v>1163</v>
      </c>
      <c r="B1331" s="185">
        <v>0</v>
      </c>
      <c r="C1331" s="185">
        <v>0</v>
      </c>
      <c r="D1331" s="186" t="e">
        <f t="shared" si="24"/>
        <v>#DIV/0!</v>
      </c>
      <c r="E1331" s="187"/>
    </row>
    <row r="1332" customHeight="1" spans="1:5">
      <c r="A1332" s="184" t="s">
        <v>1164</v>
      </c>
      <c r="B1332" s="185">
        <v>0</v>
      </c>
      <c r="C1332" s="185">
        <v>0</v>
      </c>
      <c r="D1332" s="186" t="e">
        <f t="shared" si="24"/>
        <v>#DIV/0!</v>
      </c>
      <c r="E1332" s="187"/>
    </row>
    <row r="1333" customHeight="1" spans="1:5">
      <c r="A1333" s="188" t="s">
        <v>132</v>
      </c>
      <c r="B1333" s="189">
        <f>B1334</f>
        <v>4341</v>
      </c>
      <c r="C1333" s="189">
        <f>C1334</f>
        <v>4620</v>
      </c>
      <c r="D1333" s="190">
        <f t="shared" si="24"/>
        <v>1.06427090532135</v>
      </c>
      <c r="E1333" s="191"/>
    </row>
    <row r="1334" customHeight="1" spans="1:5">
      <c r="A1334" s="192" t="s">
        <v>1021</v>
      </c>
      <c r="B1334" s="193">
        <f>B1335</f>
        <v>4341</v>
      </c>
      <c r="C1334" s="193">
        <f>C1335</f>
        <v>4620</v>
      </c>
      <c r="D1334" s="194">
        <f t="shared" si="24"/>
        <v>1.06427090532135</v>
      </c>
      <c r="E1334" s="195"/>
    </row>
    <row r="1335" customHeight="1" spans="1:5">
      <c r="A1335" s="196" t="s">
        <v>306</v>
      </c>
      <c r="B1335" s="185">
        <v>4341</v>
      </c>
      <c r="C1335" s="185">
        <v>4620</v>
      </c>
      <c r="D1335" s="186">
        <f t="shared" si="24"/>
        <v>1.06427090532135</v>
      </c>
      <c r="E1335" s="187"/>
    </row>
    <row r="1336" customHeight="1" spans="1:5">
      <c r="A1336" s="188" t="s">
        <v>1165</v>
      </c>
      <c r="B1336" s="189">
        <f>SUM(B1337:B1339)</f>
        <v>13100</v>
      </c>
      <c r="C1336" s="189">
        <f>SUM(C1337:C1339)</f>
        <v>27500</v>
      </c>
      <c r="D1336" s="190">
        <f t="shared" si="24"/>
        <v>2.09923664122137</v>
      </c>
      <c r="E1336" s="191"/>
    </row>
    <row r="1337" customHeight="1" spans="1:5">
      <c r="A1337" s="184" t="s">
        <v>1166</v>
      </c>
      <c r="B1337" s="185">
        <v>0</v>
      </c>
      <c r="C1337" s="185">
        <v>0</v>
      </c>
      <c r="D1337" s="186" t="e">
        <f t="shared" si="24"/>
        <v>#DIV/0!</v>
      </c>
      <c r="E1337" s="187"/>
    </row>
    <row r="1338" customHeight="1" spans="1:5">
      <c r="A1338" s="184" t="s">
        <v>1167</v>
      </c>
      <c r="B1338" s="185">
        <v>0</v>
      </c>
      <c r="C1338" s="185">
        <v>0</v>
      </c>
      <c r="D1338" s="186" t="e">
        <f t="shared" si="24"/>
        <v>#DIV/0!</v>
      </c>
      <c r="E1338" s="187"/>
    </row>
    <row r="1339" customHeight="1" spans="1:5">
      <c r="A1339" s="192" t="s">
        <v>1168</v>
      </c>
      <c r="B1339" s="193">
        <f>SUM(B1340:B1343)</f>
        <v>13100</v>
      </c>
      <c r="C1339" s="193">
        <f>SUM(C1340:C1343)</f>
        <v>27500</v>
      </c>
      <c r="D1339" s="194">
        <f t="shared" si="24"/>
        <v>2.09923664122137</v>
      </c>
      <c r="E1339" s="195"/>
    </row>
    <row r="1340" customHeight="1" spans="1:5">
      <c r="A1340" s="196" t="s">
        <v>1169</v>
      </c>
      <c r="B1340" s="185">
        <v>13100</v>
      </c>
      <c r="C1340" s="185">
        <v>27500</v>
      </c>
      <c r="D1340" s="186">
        <f t="shared" si="24"/>
        <v>2.09923664122137</v>
      </c>
      <c r="E1340" s="187"/>
    </row>
    <row r="1341" customHeight="1" spans="1:5">
      <c r="A1341" s="196" t="s">
        <v>1170</v>
      </c>
      <c r="B1341" s="185">
        <v>0</v>
      </c>
      <c r="C1341" s="185">
        <v>0</v>
      </c>
      <c r="D1341" s="186" t="e">
        <f t="shared" si="24"/>
        <v>#DIV/0!</v>
      </c>
      <c r="E1341" s="187"/>
    </row>
    <row r="1342" ht="42" customHeight="1" spans="1:5">
      <c r="A1342" s="196" t="s">
        <v>1171</v>
      </c>
      <c r="B1342" s="185">
        <v>0</v>
      </c>
      <c r="C1342" s="185">
        <v>0</v>
      </c>
      <c r="D1342" s="186" t="e">
        <f t="shared" si="24"/>
        <v>#DIV/0!</v>
      </c>
      <c r="E1342" s="187"/>
    </row>
    <row r="1343" customHeight="1" spans="1:5">
      <c r="A1343" s="196" t="s">
        <v>1172</v>
      </c>
      <c r="B1343" s="185">
        <v>0</v>
      </c>
      <c r="C1343" s="185">
        <v>0</v>
      </c>
      <c r="D1343" s="186" t="e">
        <f t="shared" si="24"/>
        <v>#DIV/0!</v>
      </c>
      <c r="E1343" s="187"/>
    </row>
    <row r="1344" customHeight="1" spans="1:5">
      <c r="A1344" s="188" t="s">
        <v>1173</v>
      </c>
      <c r="B1344" s="189">
        <f>SUM(B1345:B1347)</f>
        <v>37</v>
      </c>
      <c r="C1344" s="189">
        <f>SUM(C1345:C1347)</f>
        <v>0</v>
      </c>
      <c r="D1344" s="190">
        <f t="shared" si="24"/>
        <v>0</v>
      </c>
      <c r="E1344" s="191"/>
    </row>
    <row r="1345" customHeight="1" spans="1:5">
      <c r="A1345" s="184" t="s">
        <v>1174</v>
      </c>
      <c r="B1345" s="185">
        <v>0</v>
      </c>
      <c r="C1345" s="185">
        <v>0</v>
      </c>
      <c r="D1345" s="186" t="e">
        <f t="shared" si="24"/>
        <v>#DIV/0!</v>
      </c>
      <c r="E1345" s="187"/>
    </row>
    <row r="1346" customHeight="1" spans="1:5">
      <c r="A1346" s="184" t="s">
        <v>1175</v>
      </c>
      <c r="B1346" s="185">
        <v>0</v>
      </c>
      <c r="C1346" s="185">
        <v>0</v>
      </c>
      <c r="D1346" s="186" t="e">
        <f t="shared" si="24"/>
        <v>#DIV/0!</v>
      </c>
      <c r="E1346" s="187"/>
    </row>
    <row r="1347" customHeight="1" spans="1:5">
      <c r="A1347" s="197" t="s">
        <v>1176</v>
      </c>
      <c r="B1347" s="198">
        <v>37</v>
      </c>
      <c r="C1347" s="198"/>
      <c r="D1347" s="199">
        <f t="shared" si="24"/>
        <v>0</v>
      </c>
      <c r="E1347" s="200"/>
    </row>
  </sheetData>
  <autoFilter ref="A4:AR1347">
    <extLst/>
  </autoFilter>
  <mergeCells count="1">
    <mergeCell ref="A1:E1"/>
  </mergeCells>
  <pageMargins left="0.707638888888889" right="0.707638888888889" top="0.747916666666667" bottom="0.747916666666667" header="0.313888888888889" footer="0.313888888888889"/>
  <pageSetup paperSize="9" scale="8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5"/>
  </sheetPr>
  <dimension ref="A1:AR1347"/>
  <sheetViews>
    <sheetView workbookViewId="0">
      <pane xSplit="1" ySplit="4" topLeftCell="B1324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8.95" customHeight="1"/>
  <cols>
    <col min="1" max="1" width="44.75" style="5" customWidth="1"/>
    <col min="2" max="3" width="14" style="5" customWidth="1"/>
    <col min="4" max="4" width="14" style="181" customWidth="1"/>
    <col min="5" max="5" width="14" style="5" customWidth="1"/>
    <col min="6" max="16380" width="9" style="5"/>
    <col min="16381" max="16382" width="9.15" style="5"/>
    <col min="16384" max="16384" width="9" style="5"/>
  </cols>
  <sheetData>
    <row r="1" s="5" customFormat="1" ht="24" customHeight="1" spans="1:5">
      <c r="A1" s="155" t="s">
        <v>1177</v>
      </c>
      <c r="B1" s="155"/>
      <c r="C1" s="155"/>
      <c r="D1" s="155"/>
      <c r="E1" s="155"/>
    </row>
    <row r="2" s="5" customFormat="1" customHeight="1" spans="1:5">
      <c r="A2" s="157" t="s">
        <v>1178</v>
      </c>
      <c r="B2" s="158"/>
      <c r="C2" s="158"/>
      <c r="D2" s="182"/>
      <c r="E2" s="161" t="s">
        <v>6</v>
      </c>
    </row>
    <row r="3" s="5" customFormat="1" ht="42" customHeight="1" spans="1:5">
      <c r="A3" s="162" t="s">
        <v>135</v>
      </c>
      <c r="B3" s="163" t="s">
        <v>136</v>
      </c>
      <c r="C3" s="183" t="s">
        <v>73</v>
      </c>
      <c r="D3" s="163" t="s">
        <v>137</v>
      </c>
      <c r="E3" s="165" t="s">
        <v>138</v>
      </c>
    </row>
    <row r="4" customHeight="1" spans="1:5">
      <c r="A4" s="184" t="s">
        <v>139</v>
      </c>
      <c r="B4" s="185">
        <f>B5+B249+B289+B308+B399+B453+B507+B564+B685+B757+B835+B858+B969+B1033+B1099+B1119+B1148+B1158+B1203+B1223+B1276+B1333+B1336+B1344</f>
        <v>938000</v>
      </c>
      <c r="C4" s="185">
        <f>C5+C249+C289+C308+C399+C453+C507+C564+C685+C757+C835+C858+C969+C1033+C1099+C1119+C1148+C1158+C1203+C1223+C1276+C1333+C1336+C1344</f>
        <v>983000</v>
      </c>
      <c r="D4" s="186">
        <f t="shared" ref="D4:D67" si="0">C4/B4</f>
        <v>1.04797441364606</v>
      </c>
      <c r="E4" s="187"/>
    </row>
    <row r="5" customHeight="1" spans="1:5">
      <c r="A5" s="188" t="s">
        <v>140</v>
      </c>
      <c r="B5" s="189">
        <f>B6+B18+B27+B38+B49+B60+B71+B83+B92+B105+B115+B124+B135+B148+B155+B163+B169+B176+B183+B190+B197+B204+B212+B218+B224+B231+B246</f>
        <v>86400</v>
      </c>
      <c r="C5" s="189">
        <f>C6+C18+C27+C38+C49+C60+C71+C83+C92+C105+C115+C124+C135+C148+C155+C163+C169+C176+C183+C190+C197+C204+C212+C218+C224+C231+C246</f>
        <v>86400</v>
      </c>
      <c r="D5" s="190">
        <f t="shared" si="0"/>
        <v>1</v>
      </c>
      <c r="E5" s="191"/>
    </row>
    <row r="6" customHeight="1" spans="1:5">
      <c r="A6" s="192" t="s">
        <v>141</v>
      </c>
      <c r="B6" s="193">
        <f>SUM(B7:B17)</f>
        <v>1008</v>
      </c>
      <c r="C6" s="193">
        <f>SUM(C7:C17)</f>
        <v>973</v>
      </c>
      <c r="D6" s="194">
        <f t="shared" si="0"/>
        <v>0.965277777777778</v>
      </c>
      <c r="E6" s="195"/>
    </row>
    <row r="7" customHeight="1" spans="1:5">
      <c r="A7" s="196" t="s">
        <v>142</v>
      </c>
      <c r="B7" s="185">
        <v>932</v>
      </c>
      <c r="C7" s="185">
        <v>900</v>
      </c>
      <c r="D7" s="186">
        <f t="shared" si="0"/>
        <v>0.965665236051502</v>
      </c>
      <c r="E7" s="187"/>
    </row>
    <row r="8" customHeight="1" spans="1:5">
      <c r="A8" s="196" t="s">
        <v>143</v>
      </c>
      <c r="B8" s="185">
        <v>2</v>
      </c>
      <c r="C8" s="185"/>
      <c r="D8" s="186">
        <f t="shared" si="0"/>
        <v>0</v>
      </c>
      <c r="E8" s="187"/>
    </row>
    <row r="9" customHeight="1" spans="1:5">
      <c r="A9" s="196" t="s">
        <v>144</v>
      </c>
      <c r="B9" s="185">
        <v>1</v>
      </c>
      <c r="C9" s="185"/>
      <c r="D9" s="186">
        <f t="shared" si="0"/>
        <v>0</v>
      </c>
      <c r="E9" s="187"/>
    </row>
    <row r="10" customHeight="1" spans="1:5">
      <c r="A10" s="196" t="s">
        <v>145</v>
      </c>
      <c r="B10" s="185">
        <v>35</v>
      </c>
      <c r="C10" s="185">
        <v>35</v>
      </c>
      <c r="D10" s="186">
        <f t="shared" si="0"/>
        <v>1</v>
      </c>
      <c r="E10" s="187"/>
    </row>
    <row r="11" customHeight="1" spans="1:5">
      <c r="A11" s="196" t="s">
        <v>146</v>
      </c>
      <c r="B11" s="185">
        <v>0</v>
      </c>
      <c r="C11" s="185">
        <v>0</v>
      </c>
      <c r="D11" s="186" t="e">
        <f t="shared" si="0"/>
        <v>#DIV/0!</v>
      </c>
      <c r="E11" s="187"/>
    </row>
    <row r="12" s="179" customFormat="1" customHeight="1" spans="1:44">
      <c r="A12" s="196" t="s">
        <v>147</v>
      </c>
      <c r="B12" s="185">
        <v>0</v>
      </c>
      <c r="C12" s="185">
        <v>0</v>
      </c>
      <c r="D12" s="186" t="e">
        <f t="shared" si="0"/>
        <v>#DIV/0!</v>
      </c>
      <c r="E12" s="18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customHeight="1" spans="1:5">
      <c r="A13" s="196" t="s">
        <v>148</v>
      </c>
      <c r="B13" s="185">
        <v>0</v>
      </c>
      <c r="C13" s="185">
        <v>0</v>
      </c>
      <c r="D13" s="186" t="e">
        <f t="shared" si="0"/>
        <v>#DIV/0!</v>
      </c>
      <c r="E13" s="187"/>
    </row>
    <row r="14" customHeight="1" spans="1:5">
      <c r="A14" s="196" t="s">
        <v>149</v>
      </c>
      <c r="B14" s="185">
        <v>35</v>
      </c>
      <c r="C14" s="185">
        <v>35</v>
      </c>
      <c r="D14" s="186">
        <f t="shared" si="0"/>
        <v>1</v>
      </c>
      <c r="E14" s="187"/>
    </row>
    <row r="15" customHeight="1" spans="1:5">
      <c r="A15" s="196" t="s">
        <v>150</v>
      </c>
      <c r="B15" s="185">
        <v>0</v>
      </c>
      <c r="C15" s="185">
        <v>0</v>
      </c>
      <c r="D15" s="186" t="e">
        <f t="shared" si="0"/>
        <v>#DIV/0!</v>
      </c>
      <c r="E15" s="187"/>
    </row>
    <row r="16" customHeight="1" spans="1:5">
      <c r="A16" s="196" t="s">
        <v>151</v>
      </c>
      <c r="B16" s="185">
        <v>0</v>
      </c>
      <c r="C16" s="185">
        <v>0</v>
      </c>
      <c r="D16" s="186" t="e">
        <f t="shared" si="0"/>
        <v>#DIV/0!</v>
      </c>
      <c r="E16" s="187"/>
    </row>
    <row r="17" customHeight="1" spans="1:5">
      <c r="A17" s="196" t="s">
        <v>152</v>
      </c>
      <c r="B17" s="185">
        <v>3</v>
      </c>
      <c r="C17" s="185">
        <v>3</v>
      </c>
      <c r="D17" s="186">
        <f t="shared" si="0"/>
        <v>1</v>
      </c>
      <c r="E17" s="187"/>
    </row>
    <row r="18" customHeight="1" spans="1:5">
      <c r="A18" s="192" t="s">
        <v>153</v>
      </c>
      <c r="B18" s="193">
        <f>SUM(B19:B26)</f>
        <v>912</v>
      </c>
      <c r="C18" s="193">
        <f>SUM(C19:C26)</f>
        <v>912</v>
      </c>
      <c r="D18" s="194">
        <f t="shared" si="0"/>
        <v>1</v>
      </c>
      <c r="E18" s="195"/>
    </row>
    <row r="19" customHeight="1" spans="1:5">
      <c r="A19" s="196" t="s">
        <v>142</v>
      </c>
      <c r="B19" s="185">
        <v>860</v>
      </c>
      <c r="C19" s="185">
        <v>860</v>
      </c>
      <c r="D19" s="186">
        <f t="shared" si="0"/>
        <v>1</v>
      </c>
      <c r="E19" s="187"/>
    </row>
    <row r="20" customHeight="1" spans="1:5">
      <c r="A20" s="196" t="s">
        <v>143</v>
      </c>
      <c r="B20" s="185">
        <v>16</v>
      </c>
      <c r="C20" s="185">
        <v>16</v>
      </c>
      <c r="D20" s="186">
        <f t="shared" si="0"/>
        <v>1</v>
      </c>
      <c r="E20" s="187"/>
    </row>
    <row r="21" s="179" customFormat="1" customHeight="1" spans="1:44">
      <c r="A21" s="196" t="s">
        <v>144</v>
      </c>
      <c r="B21" s="185">
        <v>0</v>
      </c>
      <c r="C21" s="185">
        <v>0</v>
      </c>
      <c r="D21" s="186" t="e">
        <f t="shared" si="0"/>
        <v>#DIV/0!</v>
      </c>
      <c r="E21" s="18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</row>
    <row r="22" customHeight="1" spans="1:5">
      <c r="A22" s="196" t="s">
        <v>154</v>
      </c>
      <c r="B22" s="185">
        <v>36</v>
      </c>
      <c r="C22" s="185">
        <v>36</v>
      </c>
      <c r="D22" s="186">
        <f t="shared" si="0"/>
        <v>1</v>
      </c>
      <c r="E22" s="187"/>
    </row>
    <row r="23" customHeight="1" spans="1:5">
      <c r="A23" s="196" t="s">
        <v>155</v>
      </c>
      <c r="B23" s="185">
        <v>0</v>
      </c>
      <c r="C23" s="185">
        <v>0</v>
      </c>
      <c r="D23" s="186" t="e">
        <f t="shared" si="0"/>
        <v>#DIV/0!</v>
      </c>
      <c r="E23" s="187"/>
    </row>
    <row r="24" customHeight="1" spans="1:5">
      <c r="A24" s="196" t="s">
        <v>156</v>
      </c>
      <c r="B24" s="185">
        <v>0</v>
      </c>
      <c r="C24" s="185">
        <v>0</v>
      </c>
      <c r="D24" s="186" t="e">
        <f t="shared" si="0"/>
        <v>#DIV/0!</v>
      </c>
      <c r="E24" s="187"/>
    </row>
    <row r="25" customHeight="1" spans="1:5">
      <c r="A25" s="196" t="s">
        <v>151</v>
      </c>
      <c r="B25" s="185">
        <v>0</v>
      </c>
      <c r="C25" s="185">
        <v>0</v>
      </c>
      <c r="D25" s="186" t="e">
        <f t="shared" si="0"/>
        <v>#DIV/0!</v>
      </c>
      <c r="E25" s="187"/>
    </row>
    <row r="26" customHeight="1" spans="1:5">
      <c r="A26" s="196" t="s">
        <v>157</v>
      </c>
      <c r="B26" s="185">
        <v>0</v>
      </c>
      <c r="C26" s="185">
        <v>0</v>
      </c>
      <c r="D26" s="186" t="e">
        <f t="shared" si="0"/>
        <v>#DIV/0!</v>
      </c>
      <c r="E26" s="187"/>
    </row>
    <row r="27" customHeight="1" spans="1:5">
      <c r="A27" s="192" t="s">
        <v>158</v>
      </c>
      <c r="B27" s="193">
        <f>SUM(B28:B37)</f>
        <v>39458</v>
      </c>
      <c r="C27" s="193">
        <f>SUM(C28:C37)</f>
        <v>39467</v>
      </c>
      <c r="D27" s="194">
        <f t="shared" si="0"/>
        <v>1.00022809062801</v>
      </c>
      <c r="E27" s="195"/>
    </row>
    <row r="28" customHeight="1" spans="1:5">
      <c r="A28" s="196" t="s">
        <v>142</v>
      </c>
      <c r="B28" s="185">
        <v>29649</v>
      </c>
      <c r="C28" s="185">
        <v>29649</v>
      </c>
      <c r="D28" s="186">
        <f t="shared" si="0"/>
        <v>1</v>
      </c>
      <c r="E28" s="187"/>
    </row>
    <row r="29" customHeight="1" spans="1:5">
      <c r="A29" s="196" t="s">
        <v>143</v>
      </c>
      <c r="B29" s="185">
        <v>5453</v>
      </c>
      <c r="C29" s="185">
        <v>5453</v>
      </c>
      <c r="D29" s="186">
        <f t="shared" si="0"/>
        <v>1</v>
      </c>
      <c r="E29" s="187"/>
    </row>
    <row r="30" customHeight="1" spans="1:5">
      <c r="A30" s="196" t="s">
        <v>144</v>
      </c>
      <c r="B30" s="185">
        <v>0</v>
      </c>
      <c r="C30" s="185">
        <v>0</v>
      </c>
      <c r="D30" s="186" t="e">
        <f t="shared" si="0"/>
        <v>#DIV/0!</v>
      </c>
      <c r="E30" s="187"/>
    </row>
    <row r="31" customHeight="1" spans="1:5">
      <c r="A31" s="196" t="s">
        <v>159</v>
      </c>
      <c r="B31" s="185">
        <v>0</v>
      </c>
      <c r="C31" s="185">
        <v>0</v>
      </c>
      <c r="D31" s="186" t="e">
        <f t="shared" si="0"/>
        <v>#DIV/0!</v>
      </c>
      <c r="E31" s="187"/>
    </row>
    <row r="32" s="179" customFormat="1" customHeight="1" spans="1:44">
      <c r="A32" s="196" t="s">
        <v>160</v>
      </c>
      <c r="B32" s="185">
        <v>0</v>
      </c>
      <c r="C32" s="185">
        <v>0</v>
      </c>
      <c r="D32" s="186" t="e">
        <f t="shared" si="0"/>
        <v>#DIV/0!</v>
      </c>
      <c r="E32" s="18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customHeight="1" spans="1:5">
      <c r="A33" s="196" t="s">
        <v>161</v>
      </c>
      <c r="B33" s="185">
        <v>0</v>
      </c>
      <c r="C33" s="185">
        <v>0</v>
      </c>
      <c r="D33" s="186" t="e">
        <f t="shared" si="0"/>
        <v>#DIV/0!</v>
      </c>
      <c r="E33" s="187"/>
    </row>
    <row r="34" customHeight="1" spans="1:5">
      <c r="A34" s="196" t="s">
        <v>162</v>
      </c>
      <c r="B34" s="185">
        <v>83</v>
      </c>
      <c r="C34" s="185">
        <v>83</v>
      </c>
      <c r="D34" s="186">
        <f t="shared" si="0"/>
        <v>1</v>
      </c>
      <c r="E34" s="187"/>
    </row>
    <row r="35" customHeight="1" spans="1:5">
      <c r="A35" s="196" t="s">
        <v>163</v>
      </c>
      <c r="B35" s="185">
        <v>0</v>
      </c>
      <c r="C35" s="185">
        <v>0</v>
      </c>
      <c r="D35" s="186" t="e">
        <f t="shared" si="0"/>
        <v>#DIV/0!</v>
      </c>
      <c r="E35" s="187"/>
    </row>
    <row r="36" customHeight="1" spans="1:5">
      <c r="A36" s="196" t="s">
        <v>151</v>
      </c>
      <c r="B36" s="185">
        <v>3371</v>
      </c>
      <c r="C36" s="185">
        <v>3380</v>
      </c>
      <c r="D36" s="186">
        <f t="shared" si="0"/>
        <v>1.00266983091071</v>
      </c>
      <c r="E36" s="187"/>
    </row>
    <row r="37" customHeight="1" spans="1:5">
      <c r="A37" s="196" t="s">
        <v>164</v>
      </c>
      <c r="B37" s="185">
        <v>902</v>
      </c>
      <c r="C37" s="185">
        <v>902</v>
      </c>
      <c r="D37" s="186">
        <f t="shared" si="0"/>
        <v>1</v>
      </c>
      <c r="E37" s="187"/>
    </row>
    <row r="38" customHeight="1" spans="1:5">
      <c r="A38" s="192" t="s">
        <v>165</v>
      </c>
      <c r="B38" s="193">
        <f>SUM(B39:B48)</f>
        <v>1731</v>
      </c>
      <c r="C38" s="193">
        <f>SUM(C39:C48)</f>
        <v>1733</v>
      </c>
      <c r="D38" s="194">
        <f t="shared" si="0"/>
        <v>1.00115540150202</v>
      </c>
      <c r="E38" s="195"/>
    </row>
    <row r="39" customHeight="1" spans="1:5">
      <c r="A39" s="196" t="s">
        <v>142</v>
      </c>
      <c r="B39" s="185">
        <v>1031</v>
      </c>
      <c r="C39" s="185">
        <v>1031</v>
      </c>
      <c r="D39" s="186">
        <f t="shared" si="0"/>
        <v>1</v>
      </c>
      <c r="E39" s="187"/>
    </row>
    <row r="40" customHeight="1" spans="1:5">
      <c r="A40" s="196" t="s">
        <v>143</v>
      </c>
      <c r="B40" s="185">
        <v>0</v>
      </c>
      <c r="C40" s="185">
        <v>0</v>
      </c>
      <c r="D40" s="186" t="e">
        <f t="shared" si="0"/>
        <v>#DIV/0!</v>
      </c>
      <c r="E40" s="187"/>
    </row>
    <row r="41" customHeight="1" spans="1:5">
      <c r="A41" s="196" t="s">
        <v>144</v>
      </c>
      <c r="B41" s="185">
        <v>0</v>
      </c>
      <c r="C41" s="185">
        <v>0</v>
      </c>
      <c r="D41" s="186" t="e">
        <f t="shared" si="0"/>
        <v>#DIV/0!</v>
      </c>
      <c r="E41" s="187"/>
    </row>
    <row r="42" customHeight="1" spans="1:5">
      <c r="A42" s="196" t="s">
        <v>166</v>
      </c>
      <c r="B42" s="185">
        <v>0</v>
      </c>
      <c r="C42" s="185">
        <v>0</v>
      </c>
      <c r="D42" s="186" t="e">
        <f t="shared" si="0"/>
        <v>#DIV/0!</v>
      </c>
      <c r="E42" s="187"/>
    </row>
    <row r="43" customHeight="1" spans="1:5">
      <c r="A43" s="196" t="s">
        <v>167</v>
      </c>
      <c r="B43" s="185">
        <v>0</v>
      </c>
      <c r="C43" s="185">
        <v>0</v>
      </c>
      <c r="D43" s="186" t="e">
        <f t="shared" si="0"/>
        <v>#DIV/0!</v>
      </c>
      <c r="E43" s="187"/>
    </row>
    <row r="44" s="179" customFormat="1" customHeight="1" spans="1:44">
      <c r="A44" s="196" t="s">
        <v>168</v>
      </c>
      <c r="B44" s="185">
        <v>63</v>
      </c>
      <c r="C44" s="185">
        <v>63</v>
      </c>
      <c r="D44" s="186">
        <f t="shared" si="0"/>
        <v>1</v>
      </c>
      <c r="E44" s="187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customHeight="1" spans="1:5">
      <c r="A45" s="196" t="s">
        <v>169</v>
      </c>
      <c r="B45" s="185">
        <v>0</v>
      </c>
      <c r="C45" s="185">
        <v>0</v>
      </c>
      <c r="D45" s="186" t="e">
        <f t="shared" si="0"/>
        <v>#DIV/0!</v>
      </c>
      <c r="E45" s="187"/>
    </row>
    <row r="46" customHeight="1" spans="1:5">
      <c r="A46" s="196" t="s">
        <v>170</v>
      </c>
      <c r="B46" s="185">
        <v>5</v>
      </c>
      <c r="C46" s="185">
        <v>5</v>
      </c>
      <c r="D46" s="186">
        <f t="shared" si="0"/>
        <v>1</v>
      </c>
      <c r="E46" s="187"/>
    </row>
    <row r="47" customHeight="1" spans="1:5">
      <c r="A47" s="196" t="s">
        <v>151</v>
      </c>
      <c r="B47" s="185">
        <v>218</v>
      </c>
      <c r="C47" s="185">
        <v>220</v>
      </c>
      <c r="D47" s="186">
        <f t="shared" si="0"/>
        <v>1.00917431192661</v>
      </c>
      <c r="E47" s="187"/>
    </row>
    <row r="48" customHeight="1" spans="1:5">
      <c r="A48" s="196" t="s">
        <v>171</v>
      </c>
      <c r="B48" s="185">
        <v>414</v>
      </c>
      <c r="C48" s="185">
        <v>414</v>
      </c>
      <c r="D48" s="186">
        <f t="shared" si="0"/>
        <v>1</v>
      </c>
      <c r="E48" s="187"/>
    </row>
    <row r="49" customHeight="1" spans="1:5">
      <c r="A49" s="192" t="s">
        <v>172</v>
      </c>
      <c r="B49" s="193">
        <f>SUM(B50:B59)</f>
        <v>1218</v>
      </c>
      <c r="C49" s="193">
        <f>SUM(C50:C59)</f>
        <v>1222</v>
      </c>
      <c r="D49" s="194">
        <f t="shared" si="0"/>
        <v>1.00328407224959</v>
      </c>
      <c r="E49" s="195"/>
    </row>
    <row r="50" customHeight="1" spans="1:5">
      <c r="A50" s="196" t="s">
        <v>142</v>
      </c>
      <c r="B50" s="185">
        <v>740</v>
      </c>
      <c r="C50" s="185">
        <v>740</v>
      </c>
      <c r="D50" s="186">
        <f t="shared" si="0"/>
        <v>1</v>
      </c>
      <c r="E50" s="187"/>
    </row>
    <row r="51" customHeight="1" spans="1:5">
      <c r="A51" s="196" t="s">
        <v>143</v>
      </c>
      <c r="B51" s="185">
        <v>140</v>
      </c>
      <c r="C51" s="185">
        <v>140</v>
      </c>
      <c r="D51" s="186">
        <f t="shared" si="0"/>
        <v>1</v>
      </c>
      <c r="E51" s="187"/>
    </row>
    <row r="52" customHeight="1" spans="1:5">
      <c r="A52" s="196" t="s">
        <v>144</v>
      </c>
      <c r="B52" s="185">
        <v>0</v>
      </c>
      <c r="C52" s="185">
        <v>0</v>
      </c>
      <c r="D52" s="186" t="e">
        <f t="shared" si="0"/>
        <v>#DIV/0!</v>
      </c>
      <c r="E52" s="187"/>
    </row>
    <row r="53" customHeight="1" spans="1:5">
      <c r="A53" s="196" t="s">
        <v>173</v>
      </c>
      <c r="B53" s="185">
        <v>0</v>
      </c>
      <c r="C53" s="185">
        <v>0</v>
      </c>
      <c r="D53" s="186" t="e">
        <f t="shared" si="0"/>
        <v>#DIV/0!</v>
      </c>
      <c r="E53" s="187"/>
    </row>
    <row r="54" customHeight="1" spans="1:5">
      <c r="A54" s="196" t="s">
        <v>174</v>
      </c>
      <c r="B54" s="185">
        <v>0</v>
      </c>
      <c r="C54" s="185">
        <v>0</v>
      </c>
      <c r="D54" s="186" t="e">
        <f t="shared" si="0"/>
        <v>#DIV/0!</v>
      </c>
      <c r="E54" s="187"/>
    </row>
    <row r="55" s="179" customFormat="1" customHeight="1" spans="1:44">
      <c r="A55" s="196" t="s">
        <v>175</v>
      </c>
      <c r="B55" s="185">
        <v>0</v>
      </c>
      <c r="C55" s="185">
        <v>0</v>
      </c>
      <c r="D55" s="186" t="e">
        <f t="shared" si="0"/>
        <v>#DIV/0!</v>
      </c>
      <c r="E55" s="187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customHeight="1" spans="1:5">
      <c r="A56" s="196" t="s">
        <v>176</v>
      </c>
      <c r="B56" s="185">
        <v>276</v>
      </c>
      <c r="C56" s="185">
        <v>280</v>
      </c>
      <c r="D56" s="186">
        <f t="shared" si="0"/>
        <v>1.01449275362319</v>
      </c>
      <c r="E56" s="187"/>
    </row>
    <row r="57" customHeight="1" spans="1:5">
      <c r="A57" s="196" t="s">
        <v>177</v>
      </c>
      <c r="B57" s="185">
        <v>30</v>
      </c>
      <c r="C57" s="185">
        <v>30</v>
      </c>
      <c r="D57" s="186">
        <f t="shared" si="0"/>
        <v>1</v>
      </c>
      <c r="E57" s="187"/>
    </row>
    <row r="58" customHeight="1" spans="1:5">
      <c r="A58" s="196" t="s">
        <v>151</v>
      </c>
      <c r="B58" s="185">
        <v>32</v>
      </c>
      <c r="C58" s="185">
        <v>32</v>
      </c>
      <c r="D58" s="186">
        <f t="shared" si="0"/>
        <v>1</v>
      </c>
      <c r="E58" s="187"/>
    </row>
    <row r="59" customHeight="1" spans="1:5">
      <c r="A59" s="196" t="s">
        <v>178</v>
      </c>
      <c r="B59" s="185">
        <v>0</v>
      </c>
      <c r="C59" s="185">
        <v>0</v>
      </c>
      <c r="D59" s="186" t="e">
        <f t="shared" si="0"/>
        <v>#DIV/0!</v>
      </c>
      <c r="E59" s="187"/>
    </row>
    <row r="60" customHeight="1" spans="1:5">
      <c r="A60" s="192" t="s">
        <v>179</v>
      </c>
      <c r="B60" s="193">
        <f>SUM(B61:B70)</f>
        <v>4682</v>
      </c>
      <c r="C60" s="193">
        <f>SUM(C61:C70)</f>
        <v>4684</v>
      </c>
      <c r="D60" s="194">
        <f t="shared" si="0"/>
        <v>1.00042716787698</v>
      </c>
      <c r="E60" s="195"/>
    </row>
    <row r="61" customHeight="1" spans="1:5">
      <c r="A61" s="196" t="s">
        <v>142</v>
      </c>
      <c r="B61" s="185">
        <v>1112</v>
      </c>
      <c r="C61" s="185">
        <v>1112</v>
      </c>
      <c r="D61" s="186">
        <f t="shared" si="0"/>
        <v>1</v>
      </c>
      <c r="E61" s="187"/>
    </row>
    <row r="62" customHeight="1" spans="1:5">
      <c r="A62" s="196" t="s">
        <v>143</v>
      </c>
      <c r="B62" s="185">
        <v>1262</v>
      </c>
      <c r="C62" s="185">
        <v>1262</v>
      </c>
      <c r="D62" s="186">
        <f t="shared" si="0"/>
        <v>1</v>
      </c>
      <c r="E62" s="187"/>
    </row>
    <row r="63" customHeight="1" spans="1:5">
      <c r="A63" s="196" t="s">
        <v>144</v>
      </c>
      <c r="B63" s="185">
        <v>0</v>
      </c>
      <c r="C63" s="185">
        <v>0</v>
      </c>
      <c r="D63" s="186" t="e">
        <f t="shared" si="0"/>
        <v>#DIV/0!</v>
      </c>
      <c r="E63" s="187"/>
    </row>
    <row r="64" customHeight="1" spans="1:5">
      <c r="A64" s="196" t="s">
        <v>180</v>
      </c>
      <c r="B64" s="185">
        <v>0</v>
      </c>
      <c r="C64" s="185">
        <v>0</v>
      </c>
      <c r="D64" s="186" t="e">
        <f t="shared" si="0"/>
        <v>#DIV/0!</v>
      </c>
      <c r="E64" s="187"/>
    </row>
    <row r="65" customHeight="1" spans="1:5">
      <c r="A65" s="196" t="s">
        <v>181</v>
      </c>
      <c r="B65" s="185">
        <v>0</v>
      </c>
      <c r="C65" s="185">
        <v>0</v>
      </c>
      <c r="D65" s="186" t="e">
        <f t="shared" si="0"/>
        <v>#DIV/0!</v>
      </c>
      <c r="E65" s="187"/>
    </row>
    <row r="66" s="179" customFormat="1" customHeight="1" spans="1:44">
      <c r="A66" s="196" t="s">
        <v>182</v>
      </c>
      <c r="B66" s="185">
        <v>0</v>
      </c>
      <c r="C66" s="185">
        <v>0</v>
      </c>
      <c r="D66" s="186" t="e">
        <f t="shared" si="0"/>
        <v>#DIV/0!</v>
      </c>
      <c r="E66" s="187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customHeight="1" spans="1:5">
      <c r="A67" s="196" t="s">
        <v>183</v>
      </c>
      <c r="B67" s="185">
        <v>37</v>
      </c>
      <c r="C67" s="185">
        <v>37</v>
      </c>
      <c r="D67" s="186">
        <f t="shared" si="0"/>
        <v>1</v>
      </c>
      <c r="E67" s="187"/>
    </row>
    <row r="68" customHeight="1" spans="1:5">
      <c r="A68" s="196" t="s">
        <v>184</v>
      </c>
      <c r="B68" s="185">
        <v>0</v>
      </c>
      <c r="C68" s="185">
        <v>0</v>
      </c>
      <c r="D68" s="186" t="e">
        <f t="shared" ref="D68:D131" si="1">C68/B68</f>
        <v>#DIV/0!</v>
      </c>
      <c r="E68" s="187"/>
    </row>
    <row r="69" customHeight="1" spans="1:5">
      <c r="A69" s="196" t="s">
        <v>151</v>
      </c>
      <c r="B69" s="185">
        <v>848</v>
      </c>
      <c r="C69" s="185">
        <v>850</v>
      </c>
      <c r="D69" s="186">
        <f t="shared" si="1"/>
        <v>1.00235849056604</v>
      </c>
      <c r="E69" s="187"/>
    </row>
    <row r="70" customHeight="1" spans="1:5">
      <c r="A70" s="196" t="s">
        <v>185</v>
      </c>
      <c r="B70" s="185">
        <v>1423</v>
      </c>
      <c r="C70" s="185">
        <v>1423</v>
      </c>
      <c r="D70" s="186">
        <f t="shared" si="1"/>
        <v>1</v>
      </c>
      <c r="E70" s="187"/>
    </row>
    <row r="71" customHeight="1" spans="1:5">
      <c r="A71" s="192" t="s">
        <v>186</v>
      </c>
      <c r="B71" s="193">
        <f>SUM(B72:B82)</f>
        <v>0</v>
      </c>
      <c r="C71" s="193">
        <f>SUM(C72:C82)</f>
        <v>0</v>
      </c>
      <c r="D71" s="194" t="e">
        <f t="shared" si="1"/>
        <v>#DIV/0!</v>
      </c>
      <c r="E71" s="195"/>
    </row>
    <row r="72" customHeight="1" spans="1:5">
      <c r="A72" s="196" t="s">
        <v>142</v>
      </c>
      <c r="B72" s="185">
        <v>0</v>
      </c>
      <c r="C72" s="185">
        <v>0</v>
      </c>
      <c r="D72" s="186" t="e">
        <f t="shared" si="1"/>
        <v>#DIV/0!</v>
      </c>
      <c r="E72" s="187"/>
    </row>
    <row r="73" customHeight="1" spans="1:5">
      <c r="A73" s="196" t="s">
        <v>143</v>
      </c>
      <c r="B73" s="185">
        <v>0</v>
      </c>
      <c r="C73" s="185">
        <v>0</v>
      </c>
      <c r="D73" s="186" t="e">
        <f t="shared" si="1"/>
        <v>#DIV/0!</v>
      </c>
      <c r="E73" s="187"/>
    </row>
    <row r="74" customHeight="1" spans="1:5">
      <c r="A74" s="196" t="s">
        <v>144</v>
      </c>
      <c r="B74" s="185">
        <v>0</v>
      </c>
      <c r="C74" s="185">
        <v>0</v>
      </c>
      <c r="D74" s="186" t="e">
        <f t="shared" si="1"/>
        <v>#DIV/0!</v>
      </c>
      <c r="E74" s="187"/>
    </row>
    <row r="75" customHeight="1" spans="1:5">
      <c r="A75" s="196" t="s">
        <v>187</v>
      </c>
      <c r="B75" s="185">
        <v>0</v>
      </c>
      <c r="C75" s="185">
        <v>0</v>
      </c>
      <c r="D75" s="186" t="e">
        <f t="shared" si="1"/>
        <v>#DIV/0!</v>
      </c>
      <c r="E75" s="187"/>
    </row>
    <row r="76" customHeight="1" spans="1:5">
      <c r="A76" s="196" t="s">
        <v>188</v>
      </c>
      <c r="B76" s="185">
        <v>0</v>
      </c>
      <c r="C76" s="185">
        <v>0</v>
      </c>
      <c r="D76" s="186" t="e">
        <f t="shared" si="1"/>
        <v>#DIV/0!</v>
      </c>
      <c r="E76" s="187"/>
    </row>
    <row r="77" customHeight="1" spans="1:5">
      <c r="A77" s="196" t="s">
        <v>189</v>
      </c>
      <c r="B77" s="185">
        <v>0</v>
      </c>
      <c r="C77" s="185">
        <v>0</v>
      </c>
      <c r="D77" s="186" t="e">
        <f t="shared" si="1"/>
        <v>#DIV/0!</v>
      </c>
      <c r="E77" s="187"/>
    </row>
    <row r="78" s="179" customFormat="1" customHeight="1" spans="1:44">
      <c r="A78" s="196" t="s">
        <v>190</v>
      </c>
      <c r="B78" s="185">
        <v>0</v>
      </c>
      <c r="C78" s="185">
        <v>0</v>
      </c>
      <c r="D78" s="186" t="e">
        <f t="shared" si="1"/>
        <v>#DIV/0!</v>
      </c>
      <c r="E78" s="187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customHeight="1" spans="1:5">
      <c r="A79" s="196" t="s">
        <v>191</v>
      </c>
      <c r="B79" s="185">
        <v>0</v>
      </c>
      <c r="C79" s="185">
        <v>0</v>
      </c>
      <c r="D79" s="186" t="e">
        <f t="shared" si="1"/>
        <v>#DIV/0!</v>
      </c>
      <c r="E79" s="187"/>
    </row>
    <row r="80" customHeight="1" spans="1:5">
      <c r="A80" s="196" t="s">
        <v>183</v>
      </c>
      <c r="B80" s="185">
        <v>0</v>
      </c>
      <c r="C80" s="185">
        <v>0</v>
      </c>
      <c r="D80" s="186" t="e">
        <f t="shared" si="1"/>
        <v>#DIV/0!</v>
      </c>
      <c r="E80" s="187"/>
    </row>
    <row r="81" customHeight="1" spans="1:5">
      <c r="A81" s="196" t="s">
        <v>151</v>
      </c>
      <c r="B81" s="185">
        <v>0</v>
      </c>
      <c r="C81" s="185">
        <v>0</v>
      </c>
      <c r="D81" s="186" t="e">
        <f t="shared" si="1"/>
        <v>#DIV/0!</v>
      </c>
      <c r="E81" s="187"/>
    </row>
    <row r="82" customHeight="1" spans="1:5">
      <c r="A82" s="196" t="s">
        <v>192</v>
      </c>
      <c r="B82" s="185">
        <v>0</v>
      </c>
      <c r="C82" s="185">
        <v>0</v>
      </c>
      <c r="D82" s="186" t="e">
        <f t="shared" si="1"/>
        <v>#DIV/0!</v>
      </c>
      <c r="E82" s="187"/>
    </row>
    <row r="83" customHeight="1" spans="1:5">
      <c r="A83" s="192" t="s">
        <v>193</v>
      </c>
      <c r="B83" s="193">
        <f>SUM(B84:B91)</f>
        <v>1063</v>
      </c>
      <c r="C83" s="193">
        <f>SUM(C84:C91)</f>
        <v>1066</v>
      </c>
      <c r="D83" s="194">
        <f t="shared" si="1"/>
        <v>1.00282220131703</v>
      </c>
      <c r="E83" s="195"/>
    </row>
    <row r="84" customHeight="1" spans="1:5">
      <c r="A84" s="196" t="s">
        <v>142</v>
      </c>
      <c r="B84" s="185">
        <v>877</v>
      </c>
      <c r="C84" s="185">
        <v>880</v>
      </c>
      <c r="D84" s="186">
        <f t="shared" si="1"/>
        <v>1.00342075256556</v>
      </c>
      <c r="E84" s="187"/>
    </row>
    <row r="85" customHeight="1" spans="1:5">
      <c r="A85" s="196" t="s">
        <v>143</v>
      </c>
      <c r="B85" s="185">
        <v>0</v>
      </c>
      <c r="C85" s="185">
        <v>0</v>
      </c>
      <c r="D85" s="186" t="e">
        <f t="shared" si="1"/>
        <v>#DIV/0!</v>
      </c>
      <c r="E85" s="187"/>
    </row>
    <row r="86" customHeight="1" spans="1:5">
      <c r="A86" s="196" t="s">
        <v>144</v>
      </c>
      <c r="B86" s="185">
        <v>0</v>
      </c>
      <c r="C86" s="185">
        <v>0</v>
      </c>
      <c r="D86" s="186" t="e">
        <f t="shared" si="1"/>
        <v>#DIV/0!</v>
      </c>
      <c r="E86" s="187"/>
    </row>
    <row r="87" s="179" customFormat="1" customHeight="1" spans="1:44">
      <c r="A87" s="196" t="s">
        <v>194</v>
      </c>
      <c r="B87" s="185">
        <v>177</v>
      </c>
      <c r="C87" s="185">
        <v>177</v>
      </c>
      <c r="D87" s="186">
        <f t="shared" si="1"/>
        <v>1</v>
      </c>
      <c r="E87" s="187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customHeight="1" spans="1:5">
      <c r="A88" s="196" t="s">
        <v>195</v>
      </c>
      <c r="B88" s="185">
        <v>0</v>
      </c>
      <c r="C88" s="185">
        <v>0</v>
      </c>
      <c r="D88" s="186" t="e">
        <f t="shared" si="1"/>
        <v>#DIV/0!</v>
      </c>
      <c r="E88" s="187"/>
    </row>
    <row r="89" customHeight="1" spans="1:5">
      <c r="A89" s="196" t="s">
        <v>183</v>
      </c>
      <c r="B89" s="185">
        <v>9</v>
      </c>
      <c r="C89" s="185">
        <v>9</v>
      </c>
      <c r="D89" s="186">
        <f t="shared" si="1"/>
        <v>1</v>
      </c>
      <c r="E89" s="187"/>
    </row>
    <row r="90" customHeight="1" spans="1:5">
      <c r="A90" s="196" t="s">
        <v>151</v>
      </c>
      <c r="B90" s="185">
        <v>0</v>
      </c>
      <c r="C90" s="185">
        <v>0</v>
      </c>
      <c r="D90" s="186" t="e">
        <f t="shared" si="1"/>
        <v>#DIV/0!</v>
      </c>
      <c r="E90" s="187"/>
    </row>
    <row r="91" customHeight="1" spans="1:5">
      <c r="A91" s="196" t="s">
        <v>196</v>
      </c>
      <c r="B91" s="185">
        <v>0</v>
      </c>
      <c r="C91" s="185">
        <v>0</v>
      </c>
      <c r="D91" s="186" t="e">
        <f t="shared" si="1"/>
        <v>#DIV/0!</v>
      </c>
      <c r="E91" s="187"/>
    </row>
    <row r="92" customHeight="1" spans="1:5">
      <c r="A92" s="192" t="s">
        <v>197</v>
      </c>
      <c r="B92" s="193">
        <f>SUM(B93:B104)</f>
        <v>0</v>
      </c>
      <c r="C92" s="193">
        <f>SUM(C93:C104)</f>
        <v>0</v>
      </c>
      <c r="D92" s="194" t="e">
        <f t="shared" si="1"/>
        <v>#DIV/0!</v>
      </c>
      <c r="E92" s="195"/>
    </row>
    <row r="93" customHeight="1" spans="1:5">
      <c r="A93" s="196" t="s">
        <v>142</v>
      </c>
      <c r="B93" s="185">
        <v>0</v>
      </c>
      <c r="C93" s="185">
        <v>0</v>
      </c>
      <c r="D93" s="186" t="e">
        <f t="shared" si="1"/>
        <v>#DIV/0!</v>
      </c>
      <c r="E93" s="187"/>
    </row>
    <row r="94" customHeight="1" spans="1:5">
      <c r="A94" s="196" t="s">
        <v>143</v>
      </c>
      <c r="B94" s="185">
        <v>0</v>
      </c>
      <c r="C94" s="185">
        <v>0</v>
      </c>
      <c r="D94" s="186" t="e">
        <f t="shared" si="1"/>
        <v>#DIV/0!</v>
      </c>
      <c r="E94" s="187"/>
    </row>
    <row r="95" customHeight="1" spans="1:5">
      <c r="A95" s="196" t="s">
        <v>144</v>
      </c>
      <c r="B95" s="185">
        <v>0</v>
      </c>
      <c r="C95" s="185">
        <v>0</v>
      </c>
      <c r="D95" s="186" t="e">
        <f t="shared" si="1"/>
        <v>#DIV/0!</v>
      </c>
      <c r="E95" s="187"/>
    </row>
    <row r="96" customHeight="1" spans="1:5">
      <c r="A96" s="196" t="s">
        <v>198</v>
      </c>
      <c r="B96" s="185">
        <v>0</v>
      </c>
      <c r="C96" s="185">
        <v>0</v>
      </c>
      <c r="D96" s="186" t="e">
        <f t="shared" si="1"/>
        <v>#DIV/0!</v>
      </c>
      <c r="E96" s="187"/>
    </row>
    <row r="97" s="179" customFormat="1" customHeight="1" spans="1:44">
      <c r="A97" s="196" t="s">
        <v>199</v>
      </c>
      <c r="B97" s="185">
        <v>0</v>
      </c>
      <c r="C97" s="185">
        <v>0</v>
      </c>
      <c r="D97" s="186" t="e">
        <f t="shared" si="1"/>
        <v>#DIV/0!</v>
      </c>
      <c r="E97" s="187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</row>
    <row r="98" customHeight="1" spans="1:5">
      <c r="A98" s="196" t="s">
        <v>183</v>
      </c>
      <c r="B98" s="185">
        <v>0</v>
      </c>
      <c r="C98" s="185">
        <v>0</v>
      </c>
      <c r="D98" s="186" t="e">
        <f t="shared" si="1"/>
        <v>#DIV/0!</v>
      </c>
      <c r="E98" s="187"/>
    </row>
    <row r="99" customHeight="1" spans="1:5">
      <c r="A99" s="196" t="s">
        <v>200</v>
      </c>
      <c r="B99" s="185">
        <v>0</v>
      </c>
      <c r="C99" s="185">
        <v>0</v>
      </c>
      <c r="D99" s="186" t="e">
        <f t="shared" si="1"/>
        <v>#DIV/0!</v>
      </c>
      <c r="E99" s="187"/>
    </row>
    <row r="100" customHeight="1" spans="1:5">
      <c r="A100" s="196" t="s">
        <v>201</v>
      </c>
      <c r="B100" s="185">
        <v>0</v>
      </c>
      <c r="C100" s="185">
        <v>0</v>
      </c>
      <c r="D100" s="186" t="e">
        <f t="shared" si="1"/>
        <v>#DIV/0!</v>
      </c>
      <c r="E100" s="187"/>
    </row>
    <row r="101" customHeight="1" spans="1:5">
      <c r="A101" s="196" t="s">
        <v>202</v>
      </c>
      <c r="B101" s="185">
        <v>0</v>
      </c>
      <c r="C101" s="185">
        <v>0</v>
      </c>
      <c r="D101" s="186" t="e">
        <f t="shared" si="1"/>
        <v>#DIV/0!</v>
      </c>
      <c r="E101" s="187"/>
    </row>
    <row r="102" customHeight="1" spans="1:5">
      <c r="A102" s="196" t="s">
        <v>203</v>
      </c>
      <c r="B102" s="185">
        <v>0</v>
      </c>
      <c r="C102" s="185">
        <v>0</v>
      </c>
      <c r="D102" s="186" t="e">
        <f t="shared" si="1"/>
        <v>#DIV/0!</v>
      </c>
      <c r="E102" s="187"/>
    </row>
    <row r="103" customHeight="1" spans="1:5">
      <c r="A103" s="196" t="s">
        <v>151</v>
      </c>
      <c r="B103" s="185">
        <v>0</v>
      </c>
      <c r="C103" s="185">
        <v>0</v>
      </c>
      <c r="D103" s="186" t="e">
        <f t="shared" si="1"/>
        <v>#DIV/0!</v>
      </c>
      <c r="E103" s="187"/>
    </row>
    <row r="104" customHeight="1" spans="1:5">
      <c r="A104" s="196" t="s">
        <v>204</v>
      </c>
      <c r="B104" s="185">
        <v>0</v>
      </c>
      <c r="C104" s="185">
        <v>0</v>
      </c>
      <c r="D104" s="186" t="e">
        <f t="shared" si="1"/>
        <v>#DIV/0!</v>
      </c>
      <c r="E104" s="187"/>
    </row>
    <row r="105" customHeight="1" spans="1:5">
      <c r="A105" s="192" t="s">
        <v>205</v>
      </c>
      <c r="B105" s="193">
        <f>SUM(B106:B114)</f>
        <v>0</v>
      </c>
      <c r="C105" s="193">
        <f>SUM(C106:C114)</f>
        <v>0</v>
      </c>
      <c r="D105" s="194" t="e">
        <f t="shared" si="1"/>
        <v>#DIV/0!</v>
      </c>
      <c r="E105" s="195"/>
    </row>
    <row r="106" customHeight="1" spans="1:5">
      <c r="A106" s="196" t="s">
        <v>142</v>
      </c>
      <c r="B106" s="185">
        <v>0</v>
      </c>
      <c r="C106" s="185">
        <v>0</v>
      </c>
      <c r="D106" s="186" t="e">
        <f t="shared" si="1"/>
        <v>#DIV/0!</v>
      </c>
      <c r="E106" s="187"/>
    </row>
    <row r="107" customHeight="1" spans="1:5">
      <c r="A107" s="196" t="s">
        <v>143</v>
      </c>
      <c r="B107" s="185">
        <v>0</v>
      </c>
      <c r="C107" s="185">
        <v>0</v>
      </c>
      <c r="D107" s="186" t="e">
        <f t="shared" si="1"/>
        <v>#DIV/0!</v>
      </c>
      <c r="E107" s="187"/>
    </row>
    <row r="108" customHeight="1" spans="1:5">
      <c r="A108" s="196" t="s">
        <v>144</v>
      </c>
      <c r="B108" s="185">
        <v>0</v>
      </c>
      <c r="C108" s="185">
        <v>0</v>
      </c>
      <c r="D108" s="186" t="e">
        <f t="shared" si="1"/>
        <v>#DIV/0!</v>
      </c>
      <c r="E108" s="187"/>
    </row>
    <row r="109" customHeight="1" spans="1:5">
      <c r="A109" s="196" t="s">
        <v>206</v>
      </c>
      <c r="B109" s="185">
        <v>0</v>
      </c>
      <c r="C109" s="185">
        <v>0</v>
      </c>
      <c r="D109" s="186" t="e">
        <f t="shared" si="1"/>
        <v>#DIV/0!</v>
      </c>
      <c r="E109" s="187"/>
    </row>
    <row r="110" customHeight="1" spans="1:5">
      <c r="A110" s="196" t="s">
        <v>207</v>
      </c>
      <c r="B110" s="185">
        <v>0</v>
      </c>
      <c r="C110" s="185">
        <v>0</v>
      </c>
      <c r="D110" s="186" t="e">
        <f t="shared" si="1"/>
        <v>#DIV/0!</v>
      </c>
      <c r="E110" s="187"/>
    </row>
    <row r="111" customHeight="1" spans="1:5">
      <c r="A111" s="196" t="s">
        <v>208</v>
      </c>
      <c r="B111" s="185">
        <v>0</v>
      </c>
      <c r="C111" s="185">
        <v>0</v>
      </c>
      <c r="D111" s="186" t="e">
        <f t="shared" si="1"/>
        <v>#DIV/0!</v>
      </c>
      <c r="E111" s="187"/>
    </row>
    <row r="112" s="179" customFormat="1" customHeight="1" spans="1:44">
      <c r="A112" s="196" t="s">
        <v>209</v>
      </c>
      <c r="B112" s="185">
        <v>0</v>
      </c>
      <c r="C112" s="185">
        <v>0</v>
      </c>
      <c r="D112" s="186" t="e">
        <f t="shared" si="1"/>
        <v>#DIV/0!</v>
      </c>
      <c r="E112" s="187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</row>
    <row r="113" customHeight="1" spans="1:5">
      <c r="A113" s="196" t="s">
        <v>151</v>
      </c>
      <c r="B113" s="185">
        <v>0</v>
      </c>
      <c r="C113" s="185">
        <v>0</v>
      </c>
      <c r="D113" s="186" t="e">
        <f t="shared" si="1"/>
        <v>#DIV/0!</v>
      </c>
      <c r="E113" s="187"/>
    </row>
    <row r="114" customHeight="1" spans="1:5">
      <c r="A114" s="196" t="s">
        <v>210</v>
      </c>
      <c r="B114" s="185">
        <v>0</v>
      </c>
      <c r="C114" s="185">
        <v>0</v>
      </c>
      <c r="D114" s="186" t="e">
        <f t="shared" si="1"/>
        <v>#DIV/0!</v>
      </c>
      <c r="E114" s="187"/>
    </row>
    <row r="115" customHeight="1" spans="1:5">
      <c r="A115" s="192" t="s">
        <v>211</v>
      </c>
      <c r="B115" s="193">
        <f>SUM(B116:B123)</f>
        <v>3019</v>
      </c>
      <c r="C115" s="193">
        <f>SUM(C116:C123)</f>
        <v>3022</v>
      </c>
      <c r="D115" s="194">
        <f t="shared" si="1"/>
        <v>1.00099370652534</v>
      </c>
      <c r="E115" s="195"/>
    </row>
    <row r="116" customHeight="1" spans="1:5">
      <c r="A116" s="196" t="s">
        <v>142</v>
      </c>
      <c r="B116" s="185">
        <v>2387</v>
      </c>
      <c r="C116" s="185">
        <v>2390</v>
      </c>
      <c r="D116" s="186">
        <f t="shared" si="1"/>
        <v>1.00125680770842</v>
      </c>
      <c r="E116" s="187"/>
    </row>
    <row r="117" customHeight="1" spans="1:5">
      <c r="A117" s="196" t="s">
        <v>143</v>
      </c>
      <c r="B117" s="185">
        <v>374</v>
      </c>
      <c r="C117" s="185">
        <v>374</v>
      </c>
      <c r="D117" s="186">
        <f t="shared" si="1"/>
        <v>1</v>
      </c>
      <c r="E117" s="187"/>
    </row>
    <row r="118" customHeight="1" spans="1:5">
      <c r="A118" s="196" t="s">
        <v>144</v>
      </c>
      <c r="B118" s="185">
        <v>0</v>
      </c>
      <c r="C118" s="185">
        <v>0</v>
      </c>
      <c r="D118" s="186" t="e">
        <f t="shared" si="1"/>
        <v>#DIV/0!</v>
      </c>
      <c r="E118" s="187"/>
    </row>
    <row r="119" customHeight="1" spans="1:5">
      <c r="A119" s="196" t="s">
        <v>212</v>
      </c>
      <c r="B119" s="185">
        <v>0</v>
      </c>
      <c r="C119" s="185">
        <v>0</v>
      </c>
      <c r="D119" s="186" t="e">
        <f t="shared" si="1"/>
        <v>#DIV/0!</v>
      </c>
      <c r="E119" s="187"/>
    </row>
    <row r="120" customHeight="1" spans="1:5">
      <c r="A120" s="196" t="s">
        <v>213</v>
      </c>
      <c r="B120" s="185">
        <v>0</v>
      </c>
      <c r="C120" s="185">
        <v>0</v>
      </c>
      <c r="D120" s="186" t="e">
        <f t="shared" si="1"/>
        <v>#DIV/0!</v>
      </c>
      <c r="E120" s="187"/>
    </row>
    <row r="121" s="179" customFormat="1" customHeight="1" spans="1:44">
      <c r="A121" s="196" t="s">
        <v>214</v>
      </c>
      <c r="B121" s="185">
        <v>0</v>
      </c>
      <c r="C121" s="185">
        <v>0</v>
      </c>
      <c r="D121" s="186" t="e">
        <f t="shared" si="1"/>
        <v>#DIV/0!</v>
      </c>
      <c r="E121" s="187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</row>
    <row r="122" customHeight="1" spans="1:5">
      <c r="A122" s="196" t="s">
        <v>151</v>
      </c>
      <c r="B122" s="185">
        <v>42</v>
      </c>
      <c r="C122" s="185">
        <v>42</v>
      </c>
      <c r="D122" s="186">
        <f t="shared" si="1"/>
        <v>1</v>
      </c>
      <c r="E122" s="187"/>
    </row>
    <row r="123" customHeight="1" spans="1:5">
      <c r="A123" s="196" t="s">
        <v>215</v>
      </c>
      <c r="B123" s="185">
        <v>216</v>
      </c>
      <c r="C123" s="185">
        <v>216</v>
      </c>
      <c r="D123" s="186">
        <f t="shared" si="1"/>
        <v>1</v>
      </c>
      <c r="E123" s="187"/>
    </row>
    <row r="124" customHeight="1" spans="1:5">
      <c r="A124" s="192" t="s">
        <v>216</v>
      </c>
      <c r="B124" s="193">
        <f>SUM(B125:B134)</f>
        <v>6102</v>
      </c>
      <c r="C124" s="193">
        <f>SUM(C125:C134)</f>
        <v>6114</v>
      </c>
      <c r="D124" s="194">
        <f t="shared" si="1"/>
        <v>1.00196656833825</v>
      </c>
      <c r="E124" s="195"/>
    </row>
    <row r="125" customHeight="1" spans="1:5">
      <c r="A125" s="196" t="s">
        <v>142</v>
      </c>
      <c r="B125" s="185">
        <v>1032</v>
      </c>
      <c r="C125" s="185">
        <v>1032</v>
      </c>
      <c r="D125" s="186">
        <f t="shared" si="1"/>
        <v>1</v>
      </c>
      <c r="E125" s="187"/>
    </row>
    <row r="126" customHeight="1" spans="1:5">
      <c r="A126" s="196" t="s">
        <v>143</v>
      </c>
      <c r="B126" s="185">
        <v>6</v>
      </c>
      <c r="C126" s="185">
        <v>6</v>
      </c>
      <c r="D126" s="186">
        <f t="shared" si="1"/>
        <v>1</v>
      </c>
      <c r="E126" s="187"/>
    </row>
    <row r="127" customHeight="1" spans="1:5">
      <c r="A127" s="196" t="s">
        <v>144</v>
      </c>
      <c r="B127" s="185">
        <v>0</v>
      </c>
      <c r="C127" s="185">
        <v>0</v>
      </c>
      <c r="D127" s="186" t="e">
        <f t="shared" si="1"/>
        <v>#DIV/0!</v>
      </c>
      <c r="E127" s="187"/>
    </row>
    <row r="128" customHeight="1" spans="1:5">
      <c r="A128" s="196" t="s">
        <v>217</v>
      </c>
      <c r="B128" s="185">
        <v>0</v>
      </c>
      <c r="C128" s="185">
        <v>0</v>
      </c>
      <c r="D128" s="186" t="e">
        <f t="shared" si="1"/>
        <v>#DIV/0!</v>
      </c>
      <c r="E128" s="187"/>
    </row>
    <row r="129" customHeight="1" spans="1:5">
      <c r="A129" s="196" t="s">
        <v>218</v>
      </c>
      <c r="B129" s="185">
        <v>0</v>
      </c>
      <c r="C129" s="185">
        <v>0</v>
      </c>
      <c r="D129" s="186" t="e">
        <f t="shared" si="1"/>
        <v>#DIV/0!</v>
      </c>
      <c r="E129" s="187"/>
    </row>
    <row r="130" customHeight="1" spans="1:5">
      <c r="A130" s="196" t="s">
        <v>219</v>
      </c>
      <c r="B130" s="185">
        <v>0</v>
      </c>
      <c r="C130" s="185">
        <v>0</v>
      </c>
      <c r="D130" s="186" t="e">
        <f t="shared" si="1"/>
        <v>#DIV/0!</v>
      </c>
      <c r="E130" s="187"/>
    </row>
    <row r="131" customHeight="1" spans="1:5">
      <c r="A131" s="196" t="s">
        <v>220</v>
      </c>
      <c r="B131" s="185">
        <v>0</v>
      </c>
      <c r="C131" s="185">
        <v>0</v>
      </c>
      <c r="D131" s="186" t="e">
        <f t="shared" si="1"/>
        <v>#DIV/0!</v>
      </c>
      <c r="E131" s="187"/>
    </row>
    <row r="132" s="179" customFormat="1" customHeight="1" spans="1:44">
      <c r="A132" s="196" t="s">
        <v>221</v>
      </c>
      <c r="B132" s="185">
        <v>3293</v>
      </c>
      <c r="C132" s="185">
        <v>3300</v>
      </c>
      <c r="D132" s="186">
        <f t="shared" ref="D132:D195" si="2">C132/B132</f>
        <v>1.00212572122684</v>
      </c>
      <c r="E132" s="187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</row>
    <row r="133" customHeight="1" spans="1:5">
      <c r="A133" s="196" t="s">
        <v>151</v>
      </c>
      <c r="B133" s="185">
        <v>276</v>
      </c>
      <c r="C133" s="185">
        <v>276</v>
      </c>
      <c r="D133" s="186">
        <f t="shared" si="2"/>
        <v>1</v>
      </c>
      <c r="E133" s="187"/>
    </row>
    <row r="134" customHeight="1" spans="1:5">
      <c r="A134" s="196" t="s">
        <v>222</v>
      </c>
      <c r="B134" s="185">
        <v>1495</v>
      </c>
      <c r="C134" s="185">
        <v>1500</v>
      </c>
      <c r="D134" s="186">
        <f t="shared" si="2"/>
        <v>1.00334448160535</v>
      </c>
      <c r="E134" s="187"/>
    </row>
    <row r="135" customHeight="1" spans="1:5">
      <c r="A135" s="192" t="s">
        <v>223</v>
      </c>
      <c r="B135" s="193">
        <f>SUM(B136:B147)</f>
        <v>425</v>
      </c>
      <c r="C135" s="193">
        <f>SUM(C136:C147)</f>
        <v>425</v>
      </c>
      <c r="D135" s="194">
        <f t="shared" si="2"/>
        <v>1</v>
      </c>
      <c r="E135" s="195"/>
    </row>
    <row r="136" customHeight="1" spans="1:5">
      <c r="A136" s="196" t="s">
        <v>142</v>
      </c>
      <c r="B136" s="185">
        <v>0</v>
      </c>
      <c r="C136" s="185">
        <v>0</v>
      </c>
      <c r="D136" s="186" t="e">
        <f t="shared" si="2"/>
        <v>#DIV/0!</v>
      </c>
      <c r="E136" s="187"/>
    </row>
    <row r="137" customHeight="1" spans="1:5">
      <c r="A137" s="196" t="s">
        <v>143</v>
      </c>
      <c r="B137" s="185">
        <v>0</v>
      </c>
      <c r="C137" s="185">
        <v>0</v>
      </c>
      <c r="D137" s="186" t="e">
        <f t="shared" si="2"/>
        <v>#DIV/0!</v>
      </c>
      <c r="E137" s="187"/>
    </row>
    <row r="138" customHeight="1" spans="1:5">
      <c r="A138" s="196" t="s">
        <v>144</v>
      </c>
      <c r="B138" s="185">
        <v>0</v>
      </c>
      <c r="C138" s="185">
        <v>0</v>
      </c>
      <c r="D138" s="186" t="e">
        <f t="shared" si="2"/>
        <v>#DIV/0!</v>
      </c>
      <c r="E138" s="187"/>
    </row>
    <row r="139" customHeight="1" spans="1:5">
      <c r="A139" s="196" t="s">
        <v>224</v>
      </c>
      <c r="B139" s="185">
        <v>0</v>
      </c>
      <c r="C139" s="185">
        <v>0</v>
      </c>
      <c r="D139" s="186" t="e">
        <f t="shared" si="2"/>
        <v>#DIV/0!</v>
      </c>
      <c r="E139" s="187"/>
    </row>
    <row r="140" customHeight="1" spans="1:5">
      <c r="A140" s="196" t="s">
        <v>225</v>
      </c>
      <c r="B140" s="185">
        <v>0</v>
      </c>
      <c r="C140" s="185">
        <v>0</v>
      </c>
      <c r="D140" s="186" t="e">
        <f t="shared" si="2"/>
        <v>#DIV/0!</v>
      </c>
      <c r="E140" s="187"/>
    </row>
    <row r="141" customHeight="1" spans="1:5">
      <c r="A141" s="196" t="s">
        <v>226</v>
      </c>
      <c r="B141" s="185">
        <v>141</v>
      </c>
      <c r="C141" s="185">
        <v>141</v>
      </c>
      <c r="D141" s="186">
        <f t="shared" si="2"/>
        <v>1</v>
      </c>
      <c r="E141" s="187"/>
    </row>
    <row r="142" customHeight="1" spans="1:5">
      <c r="A142" s="196" t="s">
        <v>227</v>
      </c>
      <c r="B142" s="185">
        <v>0</v>
      </c>
      <c r="C142" s="185">
        <v>0</v>
      </c>
      <c r="D142" s="186" t="e">
        <f t="shared" si="2"/>
        <v>#DIV/0!</v>
      </c>
      <c r="E142" s="187"/>
    </row>
    <row r="143" s="179" customFormat="1" customHeight="1" spans="1:44">
      <c r="A143" s="196" t="s">
        <v>228</v>
      </c>
      <c r="B143" s="185">
        <v>0</v>
      </c>
      <c r="C143" s="185">
        <v>0</v>
      </c>
      <c r="D143" s="186" t="e">
        <f t="shared" si="2"/>
        <v>#DIV/0!</v>
      </c>
      <c r="E143" s="187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</row>
    <row r="144" customHeight="1" spans="1:5">
      <c r="A144" s="196" t="s">
        <v>229</v>
      </c>
      <c r="B144" s="185">
        <v>0</v>
      </c>
      <c r="C144" s="185">
        <v>0</v>
      </c>
      <c r="D144" s="186" t="e">
        <f t="shared" si="2"/>
        <v>#DIV/0!</v>
      </c>
      <c r="E144" s="187"/>
    </row>
    <row r="145" customHeight="1" spans="1:5">
      <c r="A145" s="196" t="s">
        <v>230</v>
      </c>
      <c r="B145" s="185">
        <v>0</v>
      </c>
      <c r="C145" s="185">
        <v>0</v>
      </c>
      <c r="D145" s="186" t="e">
        <f t="shared" si="2"/>
        <v>#DIV/0!</v>
      </c>
      <c r="E145" s="187"/>
    </row>
    <row r="146" customHeight="1" spans="1:5">
      <c r="A146" s="196" t="s">
        <v>151</v>
      </c>
      <c r="B146" s="185">
        <v>0</v>
      </c>
      <c r="C146" s="185">
        <v>0</v>
      </c>
      <c r="D146" s="186" t="e">
        <f t="shared" si="2"/>
        <v>#DIV/0!</v>
      </c>
      <c r="E146" s="187"/>
    </row>
    <row r="147" customHeight="1" spans="1:5">
      <c r="A147" s="196" t="s">
        <v>231</v>
      </c>
      <c r="B147" s="185">
        <v>284</v>
      </c>
      <c r="C147" s="185">
        <v>284</v>
      </c>
      <c r="D147" s="186">
        <f t="shared" si="2"/>
        <v>1</v>
      </c>
      <c r="E147" s="187"/>
    </row>
    <row r="148" customHeight="1" spans="1:5">
      <c r="A148" s="192" t="s">
        <v>232</v>
      </c>
      <c r="B148" s="193">
        <f>SUM(B149:B154)</f>
        <v>0</v>
      </c>
      <c r="C148" s="193">
        <f>SUM(C149:C154)</f>
        <v>0</v>
      </c>
      <c r="D148" s="194" t="e">
        <f t="shared" si="2"/>
        <v>#DIV/0!</v>
      </c>
      <c r="E148" s="195"/>
    </row>
    <row r="149" customHeight="1" spans="1:5">
      <c r="A149" s="196" t="s">
        <v>142</v>
      </c>
      <c r="B149" s="185">
        <v>0</v>
      </c>
      <c r="C149" s="185">
        <v>0</v>
      </c>
      <c r="D149" s="186" t="e">
        <f t="shared" si="2"/>
        <v>#DIV/0!</v>
      </c>
      <c r="E149" s="187"/>
    </row>
    <row r="150" customHeight="1" spans="1:5">
      <c r="A150" s="196" t="s">
        <v>143</v>
      </c>
      <c r="B150" s="185">
        <v>0</v>
      </c>
      <c r="C150" s="185">
        <v>0</v>
      </c>
      <c r="D150" s="186" t="e">
        <f t="shared" si="2"/>
        <v>#DIV/0!</v>
      </c>
      <c r="E150" s="187"/>
    </row>
    <row r="151" customHeight="1" spans="1:5">
      <c r="A151" s="196" t="s">
        <v>144</v>
      </c>
      <c r="B151" s="185">
        <v>0</v>
      </c>
      <c r="C151" s="185">
        <v>0</v>
      </c>
      <c r="D151" s="186" t="e">
        <f t="shared" si="2"/>
        <v>#DIV/0!</v>
      </c>
      <c r="E151" s="187"/>
    </row>
    <row r="152" customHeight="1" spans="1:5">
      <c r="A152" s="196" t="s">
        <v>233</v>
      </c>
      <c r="B152" s="185">
        <v>0</v>
      </c>
      <c r="C152" s="185">
        <v>0</v>
      </c>
      <c r="D152" s="186" t="e">
        <f t="shared" si="2"/>
        <v>#DIV/0!</v>
      </c>
      <c r="E152" s="187"/>
    </row>
    <row r="153" s="179" customFormat="1" customHeight="1" spans="1:44">
      <c r="A153" s="196" t="s">
        <v>151</v>
      </c>
      <c r="B153" s="185">
        <v>0</v>
      </c>
      <c r="C153" s="185">
        <v>0</v>
      </c>
      <c r="D153" s="186" t="e">
        <f t="shared" si="2"/>
        <v>#DIV/0!</v>
      </c>
      <c r="E153" s="18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</row>
    <row r="154" customHeight="1" spans="1:5">
      <c r="A154" s="196" t="s">
        <v>234</v>
      </c>
      <c r="B154" s="185">
        <v>0</v>
      </c>
      <c r="C154" s="185">
        <v>0</v>
      </c>
      <c r="D154" s="186" t="e">
        <f t="shared" si="2"/>
        <v>#DIV/0!</v>
      </c>
      <c r="E154" s="187"/>
    </row>
    <row r="155" customHeight="1" spans="1:5">
      <c r="A155" s="192" t="s">
        <v>235</v>
      </c>
      <c r="B155" s="193">
        <f>SUM(B156:B162)</f>
        <v>0</v>
      </c>
      <c r="C155" s="193">
        <f>SUM(C156:C162)</f>
        <v>0</v>
      </c>
      <c r="D155" s="194" t="e">
        <f t="shared" si="2"/>
        <v>#DIV/0!</v>
      </c>
      <c r="E155" s="195"/>
    </row>
    <row r="156" customHeight="1" spans="1:5">
      <c r="A156" s="196" t="s">
        <v>142</v>
      </c>
      <c r="B156" s="185">
        <v>0</v>
      </c>
      <c r="C156" s="185">
        <v>0</v>
      </c>
      <c r="D156" s="186" t="e">
        <f t="shared" si="2"/>
        <v>#DIV/0!</v>
      </c>
      <c r="E156" s="187"/>
    </row>
    <row r="157" customHeight="1" spans="1:5">
      <c r="A157" s="196" t="s">
        <v>143</v>
      </c>
      <c r="B157" s="185">
        <v>0</v>
      </c>
      <c r="C157" s="185">
        <v>0</v>
      </c>
      <c r="D157" s="186" t="e">
        <f t="shared" si="2"/>
        <v>#DIV/0!</v>
      </c>
      <c r="E157" s="187"/>
    </row>
    <row r="158" customHeight="1" spans="1:5">
      <c r="A158" s="196" t="s">
        <v>144</v>
      </c>
      <c r="B158" s="185">
        <v>0</v>
      </c>
      <c r="C158" s="185">
        <v>0</v>
      </c>
      <c r="D158" s="186" t="e">
        <f t="shared" si="2"/>
        <v>#DIV/0!</v>
      </c>
      <c r="E158" s="187"/>
    </row>
    <row r="159" customHeight="1" spans="1:5">
      <c r="A159" s="196" t="s">
        <v>236</v>
      </c>
      <c r="B159" s="185">
        <v>0</v>
      </c>
      <c r="C159" s="185">
        <v>0</v>
      </c>
      <c r="D159" s="186" t="e">
        <f t="shared" si="2"/>
        <v>#DIV/0!</v>
      </c>
      <c r="E159" s="187"/>
    </row>
    <row r="160" customHeight="1" spans="1:5">
      <c r="A160" s="196" t="s">
        <v>237</v>
      </c>
      <c r="B160" s="185">
        <v>0</v>
      </c>
      <c r="C160" s="185">
        <v>0</v>
      </c>
      <c r="D160" s="186" t="e">
        <f t="shared" si="2"/>
        <v>#DIV/0!</v>
      </c>
      <c r="E160" s="187"/>
    </row>
    <row r="161" customHeight="1" spans="1:5">
      <c r="A161" s="196" t="s">
        <v>151</v>
      </c>
      <c r="B161" s="185">
        <v>0</v>
      </c>
      <c r="C161" s="185">
        <v>0</v>
      </c>
      <c r="D161" s="186" t="e">
        <f t="shared" si="2"/>
        <v>#DIV/0!</v>
      </c>
      <c r="E161" s="187"/>
    </row>
    <row r="162" customHeight="1" spans="1:5">
      <c r="A162" s="196" t="s">
        <v>238</v>
      </c>
      <c r="B162" s="185">
        <v>0</v>
      </c>
      <c r="C162" s="185">
        <v>0</v>
      </c>
      <c r="D162" s="186" t="e">
        <f t="shared" si="2"/>
        <v>#DIV/0!</v>
      </c>
      <c r="E162" s="187"/>
    </row>
    <row r="163" customHeight="1" spans="1:5">
      <c r="A163" s="192" t="s">
        <v>239</v>
      </c>
      <c r="B163" s="193">
        <f>SUM(B164:B168)</f>
        <v>3419</v>
      </c>
      <c r="C163" s="193">
        <f>SUM(C164:C168)</f>
        <v>3419</v>
      </c>
      <c r="D163" s="194">
        <f t="shared" si="2"/>
        <v>1</v>
      </c>
      <c r="E163" s="195"/>
    </row>
    <row r="164" customHeight="1" spans="1:5">
      <c r="A164" s="196" t="s">
        <v>142</v>
      </c>
      <c r="B164" s="185">
        <v>438</v>
      </c>
      <c r="C164" s="185">
        <v>438</v>
      </c>
      <c r="D164" s="186">
        <f t="shared" si="2"/>
        <v>1</v>
      </c>
      <c r="E164" s="187"/>
    </row>
    <row r="165" customHeight="1" spans="1:5">
      <c r="A165" s="196" t="s">
        <v>143</v>
      </c>
      <c r="B165" s="185">
        <v>2</v>
      </c>
      <c r="C165" s="185">
        <v>2</v>
      </c>
      <c r="D165" s="186">
        <f t="shared" si="2"/>
        <v>1</v>
      </c>
      <c r="E165" s="187"/>
    </row>
    <row r="166" s="179" customFormat="1" customHeight="1" spans="1:44">
      <c r="A166" s="196" t="s">
        <v>144</v>
      </c>
      <c r="B166" s="185">
        <v>0</v>
      </c>
      <c r="C166" s="185">
        <v>0</v>
      </c>
      <c r="D166" s="186" t="e">
        <f t="shared" si="2"/>
        <v>#DIV/0!</v>
      </c>
      <c r="E166" s="187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</row>
    <row r="167" customHeight="1" spans="1:5">
      <c r="A167" s="196" t="s">
        <v>240</v>
      </c>
      <c r="B167" s="185">
        <v>33</v>
      </c>
      <c r="C167" s="185">
        <v>33</v>
      </c>
      <c r="D167" s="186">
        <f t="shared" si="2"/>
        <v>1</v>
      </c>
      <c r="E167" s="187"/>
    </row>
    <row r="168" customHeight="1" spans="1:5">
      <c r="A168" s="196" t="s">
        <v>241</v>
      </c>
      <c r="B168" s="185">
        <v>2946</v>
      </c>
      <c r="C168" s="185">
        <v>2946</v>
      </c>
      <c r="D168" s="186">
        <f t="shared" si="2"/>
        <v>1</v>
      </c>
      <c r="E168" s="187"/>
    </row>
    <row r="169" customHeight="1" spans="1:5">
      <c r="A169" s="192" t="s">
        <v>242</v>
      </c>
      <c r="B169" s="193">
        <f>SUM(B170:B175)</f>
        <v>197</v>
      </c>
      <c r="C169" s="193">
        <f>SUM(C170:C175)</f>
        <v>197</v>
      </c>
      <c r="D169" s="194">
        <f t="shared" si="2"/>
        <v>1</v>
      </c>
      <c r="E169" s="195"/>
    </row>
    <row r="170" customHeight="1" spans="1:5">
      <c r="A170" s="196" t="s">
        <v>142</v>
      </c>
      <c r="B170" s="185">
        <v>180</v>
      </c>
      <c r="C170" s="185">
        <v>180</v>
      </c>
      <c r="D170" s="186">
        <f t="shared" si="2"/>
        <v>1</v>
      </c>
      <c r="E170" s="187"/>
    </row>
    <row r="171" customHeight="1" spans="1:5">
      <c r="A171" s="196" t="s">
        <v>143</v>
      </c>
      <c r="B171" s="185">
        <v>17</v>
      </c>
      <c r="C171" s="185">
        <v>17</v>
      </c>
      <c r="D171" s="186">
        <f t="shared" si="2"/>
        <v>1</v>
      </c>
      <c r="E171" s="187"/>
    </row>
    <row r="172" customHeight="1" spans="1:5">
      <c r="A172" s="196" t="s">
        <v>144</v>
      </c>
      <c r="B172" s="185">
        <v>0</v>
      </c>
      <c r="C172" s="185">
        <v>0</v>
      </c>
      <c r="D172" s="186" t="e">
        <f t="shared" si="2"/>
        <v>#DIV/0!</v>
      </c>
      <c r="E172" s="187"/>
    </row>
    <row r="173" s="179" customFormat="1" customHeight="1" spans="1:44">
      <c r="A173" s="196" t="s">
        <v>156</v>
      </c>
      <c r="B173" s="185">
        <v>0</v>
      </c>
      <c r="C173" s="185">
        <v>0</v>
      </c>
      <c r="D173" s="186" t="e">
        <f t="shared" si="2"/>
        <v>#DIV/0!</v>
      </c>
      <c r="E173" s="187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</row>
    <row r="174" customHeight="1" spans="1:5">
      <c r="A174" s="196" t="s">
        <v>151</v>
      </c>
      <c r="B174" s="185">
        <v>0</v>
      </c>
      <c r="C174" s="185">
        <v>0</v>
      </c>
      <c r="D174" s="186" t="e">
        <f t="shared" si="2"/>
        <v>#DIV/0!</v>
      </c>
      <c r="E174" s="187"/>
    </row>
    <row r="175" customHeight="1" spans="1:5">
      <c r="A175" s="196" t="s">
        <v>243</v>
      </c>
      <c r="B175" s="185">
        <v>0</v>
      </c>
      <c r="C175" s="185">
        <v>0</v>
      </c>
      <c r="D175" s="186" t="e">
        <f t="shared" si="2"/>
        <v>#DIV/0!</v>
      </c>
      <c r="E175" s="187"/>
    </row>
    <row r="176" customHeight="1" spans="1:5">
      <c r="A176" s="192" t="s">
        <v>244</v>
      </c>
      <c r="B176" s="193">
        <f>SUM(B177:B182)</f>
        <v>654</v>
      </c>
      <c r="C176" s="193">
        <f>SUM(C177:C182)</f>
        <v>654</v>
      </c>
      <c r="D176" s="194">
        <f t="shared" si="2"/>
        <v>1</v>
      </c>
      <c r="E176" s="195"/>
    </row>
    <row r="177" customHeight="1" spans="1:5">
      <c r="A177" s="196" t="s">
        <v>142</v>
      </c>
      <c r="B177" s="185">
        <v>351</v>
      </c>
      <c r="C177" s="185">
        <v>351</v>
      </c>
      <c r="D177" s="186">
        <f t="shared" si="2"/>
        <v>1</v>
      </c>
      <c r="E177" s="187"/>
    </row>
    <row r="178" customHeight="1" spans="1:5">
      <c r="A178" s="196" t="s">
        <v>143</v>
      </c>
      <c r="B178" s="185">
        <v>42</v>
      </c>
      <c r="C178" s="185">
        <v>42</v>
      </c>
      <c r="D178" s="186">
        <f t="shared" si="2"/>
        <v>1</v>
      </c>
      <c r="E178" s="187"/>
    </row>
    <row r="179" customHeight="1" spans="1:5">
      <c r="A179" s="196" t="s">
        <v>144</v>
      </c>
      <c r="B179" s="185">
        <v>0</v>
      </c>
      <c r="C179" s="185">
        <v>0</v>
      </c>
      <c r="D179" s="186" t="e">
        <f t="shared" si="2"/>
        <v>#DIV/0!</v>
      </c>
      <c r="E179" s="187"/>
    </row>
    <row r="180" s="179" customFormat="1" customHeight="1" spans="1:44">
      <c r="A180" s="196" t="s">
        <v>245</v>
      </c>
      <c r="B180" s="185">
        <v>0</v>
      </c>
      <c r="C180" s="185">
        <v>0</v>
      </c>
      <c r="D180" s="186" t="e">
        <f t="shared" si="2"/>
        <v>#DIV/0!</v>
      </c>
      <c r="E180" s="187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</row>
    <row r="181" customHeight="1" spans="1:5">
      <c r="A181" s="196" t="s">
        <v>151</v>
      </c>
      <c r="B181" s="185">
        <v>261</v>
      </c>
      <c r="C181" s="185">
        <v>261</v>
      </c>
      <c r="D181" s="186">
        <f t="shared" si="2"/>
        <v>1</v>
      </c>
      <c r="E181" s="187"/>
    </row>
    <row r="182" customHeight="1" spans="1:5">
      <c r="A182" s="196" t="s">
        <v>246</v>
      </c>
      <c r="B182" s="185">
        <v>0</v>
      </c>
      <c r="C182" s="185">
        <v>0</v>
      </c>
      <c r="D182" s="186" t="e">
        <f t="shared" si="2"/>
        <v>#DIV/0!</v>
      </c>
      <c r="E182" s="187"/>
    </row>
    <row r="183" customHeight="1" spans="1:5">
      <c r="A183" s="192" t="s">
        <v>247</v>
      </c>
      <c r="B183" s="193">
        <f>SUM(B184:B189)</f>
        <v>13382</v>
      </c>
      <c r="C183" s="193">
        <f>SUM(C184:C189)</f>
        <v>13382</v>
      </c>
      <c r="D183" s="194">
        <f t="shared" si="2"/>
        <v>1</v>
      </c>
      <c r="E183" s="195"/>
    </row>
    <row r="184" customHeight="1" spans="1:5">
      <c r="A184" s="196" t="s">
        <v>142</v>
      </c>
      <c r="B184" s="185">
        <v>4637</v>
      </c>
      <c r="C184" s="185">
        <v>4637</v>
      </c>
      <c r="D184" s="186">
        <f t="shared" si="2"/>
        <v>1</v>
      </c>
      <c r="E184" s="187"/>
    </row>
    <row r="185" customHeight="1" spans="1:5">
      <c r="A185" s="196" t="s">
        <v>143</v>
      </c>
      <c r="B185" s="185">
        <v>8331</v>
      </c>
      <c r="C185" s="185">
        <v>8331</v>
      </c>
      <c r="D185" s="186">
        <f t="shared" si="2"/>
        <v>1</v>
      </c>
      <c r="E185" s="187"/>
    </row>
    <row r="186" customHeight="1" spans="1:5">
      <c r="A186" s="196" t="s">
        <v>144</v>
      </c>
      <c r="B186" s="185">
        <v>0</v>
      </c>
      <c r="C186" s="185">
        <v>0</v>
      </c>
      <c r="D186" s="186" t="e">
        <f t="shared" si="2"/>
        <v>#DIV/0!</v>
      </c>
      <c r="E186" s="187"/>
    </row>
    <row r="187" customHeight="1" spans="1:5">
      <c r="A187" s="196" t="s">
        <v>248</v>
      </c>
      <c r="B187" s="185">
        <v>0</v>
      </c>
      <c r="C187" s="185">
        <v>0</v>
      </c>
      <c r="D187" s="186" t="e">
        <f t="shared" si="2"/>
        <v>#DIV/0!</v>
      </c>
      <c r="E187" s="187"/>
    </row>
    <row r="188" customHeight="1" spans="1:5">
      <c r="A188" s="196" t="s">
        <v>151</v>
      </c>
      <c r="B188" s="185">
        <v>309</v>
      </c>
      <c r="C188" s="185">
        <v>309</v>
      </c>
      <c r="D188" s="186">
        <f t="shared" si="2"/>
        <v>1</v>
      </c>
      <c r="E188" s="187"/>
    </row>
    <row r="189" s="179" customFormat="1" customHeight="1" spans="1:44">
      <c r="A189" s="196" t="s">
        <v>249</v>
      </c>
      <c r="B189" s="185">
        <v>105</v>
      </c>
      <c r="C189" s="185">
        <v>105</v>
      </c>
      <c r="D189" s="186">
        <f t="shared" si="2"/>
        <v>1</v>
      </c>
      <c r="E189" s="187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</row>
    <row r="190" customHeight="1" spans="1:5">
      <c r="A190" s="192" t="s">
        <v>250</v>
      </c>
      <c r="B190" s="193">
        <f>SUM(B191:B196)</f>
        <v>0</v>
      </c>
      <c r="C190" s="193">
        <f>SUM(C191:C196)</f>
        <v>0</v>
      </c>
      <c r="D190" s="194" t="e">
        <f t="shared" si="2"/>
        <v>#DIV/0!</v>
      </c>
      <c r="E190" s="195"/>
    </row>
    <row r="191" customHeight="1" spans="1:5">
      <c r="A191" s="196" t="s">
        <v>142</v>
      </c>
      <c r="B191" s="185">
        <v>0</v>
      </c>
      <c r="C191" s="185">
        <v>0</v>
      </c>
      <c r="D191" s="186" t="e">
        <f t="shared" si="2"/>
        <v>#DIV/0!</v>
      </c>
      <c r="E191" s="187"/>
    </row>
    <row r="192" customHeight="1" spans="1:5">
      <c r="A192" s="196" t="s">
        <v>143</v>
      </c>
      <c r="B192" s="185">
        <v>0</v>
      </c>
      <c r="C192" s="185">
        <v>0</v>
      </c>
      <c r="D192" s="186" t="e">
        <f t="shared" si="2"/>
        <v>#DIV/0!</v>
      </c>
      <c r="E192" s="187"/>
    </row>
    <row r="193" customHeight="1" spans="1:5">
      <c r="A193" s="196" t="s">
        <v>144</v>
      </c>
      <c r="B193" s="185">
        <v>0</v>
      </c>
      <c r="C193" s="185">
        <v>0</v>
      </c>
      <c r="D193" s="186" t="e">
        <f t="shared" si="2"/>
        <v>#DIV/0!</v>
      </c>
      <c r="E193" s="187"/>
    </row>
    <row r="194" customHeight="1" spans="1:5">
      <c r="A194" s="196" t="s">
        <v>251</v>
      </c>
      <c r="B194" s="185">
        <v>0</v>
      </c>
      <c r="C194" s="185">
        <v>0</v>
      </c>
      <c r="D194" s="186" t="e">
        <f t="shared" si="2"/>
        <v>#DIV/0!</v>
      </c>
      <c r="E194" s="187"/>
    </row>
    <row r="195" customFormat="1" customHeight="1" spans="1:44">
      <c r="A195" s="196" t="s">
        <v>151</v>
      </c>
      <c r="B195" s="185">
        <v>0</v>
      </c>
      <c r="C195" s="185">
        <v>0</v>
      </c>
      <c r="D195" s="186" t="e">
        <f t="shared" si="2"/>
        <v>#DIV/0!</v>
      </c>
      <c r="E195" s="187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</row>
    <row r="196" s="179" customFormat="1" customHeight="1" spans="1:44">
      <c r="A196" s="196" t="s">
        <v>252</v>
      </c>
      <c r="B196" s="185">
        <v>0</v>
      </c>
      <c r="C196" s="185">
        <v>0</v>
      </c>
      <c r="D196" s="186" t="e">
        <f t="shared" ref="D196:D248" si="3">C196/B196</f>
        <v>#DIV/0!</v>
      </c>
      <c r="E196" s="18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</row>
    <row r="197" customHeight="1" spans="1:5">
      <c r="A197" s="192" t="s">
        <v>253</v>
      </c>
      <c r="B197" s="193">
        <f>SUM(B198:B203)</f>
        <v>0</v>
      </c>
      <c r="C197" s="193">
        <f>SUM(C198:C203)</f>
        <v>0</v>
      </c>
      <c r="D197" s="194" t="e">
        <f t="shared" si="3"/>
        <v>#DIV/0!</v>
      </c>
      <c r="E197" s="195"/>
    </row>
    <row r="198" customHeight="1" spans="1:5">
      <c r="A198" s="196" t="s">
        <v>142</v>
      </c>
      <c r="B198" s="185">
        <v>0</v>
      </c>
      <c r="C198" s="185">
        <v>0</v>
      </c>
      <c r="D198" s="186" t="e">
        <f t="shared" si="3"/>
        <v>#DIV/0!</v>
      </c>
      <c r="E198" s="187"/>
    </row>
    <row r="199" customHeight="1" spans="1:5">
      <c r="A199" s="196" t="s">
        <v>143</v>
      </c>
      <c r="B199" s="185">
        <v>0</v>
      </c>
      <c r="C199" s="185">
        <v>0</v>
      </c>
      <c r="D199" s="186" t="e">
        <f t="shared" si="3"/>
        <v>#DIV/0!</v>
      </c>
      <c r="E199" s="187"/>
    </row>
    <row r="200" customHeight="1" spans="1:5">
      <c r="A200" s="196" t="s">
        <v>144</v>
      </c>
      <c r="B200" s="185">
        <v>0</v>
      </c>
      <c r="C200" s="185">
        <v>0</v>
      </c>
      <c r="D200" s="186" t="e">
        <f t="shared" si="3"/>
        <v>#DIV/0!</v>
      </c>
      <c r="E200" s="187"/>
    </row>
    <row r="201" customHeight="1" spans="1:5">
      <c r="A201" s="196" t="s">
        <v>254</v>
      </c>
      <c r="B201" s="185">
        <v>0</v>
      </c>
      <c r="C201" s="185">
        <v>0</v>
      </c>
      <c r="D201" s="186" t="e">
        <f t="shared" si="3"/>
        <v>#DIV/0!</v>
      </c>
      <c r="E201" s="187"/>
    </row>
    <row r="202" customHeight="1" spans="1:5">
      <c r="A202" s="196" t="s">
        <v>151</v>
      </c>
      <c r="B202" s="185">
        <v>0</v>
      </c>
      <c r="C202" s="185">
        <v>0</v>
      </c>
      <c r="D202" s="186" t="e">
        <f t="shared" si="3"/>
        <v>#DIV/0!</v>
      </c>
      <c r="E202" s="187"/>
    </row>
    <row r="203" s="179" customFormat="1" customHeight="1" spans="1:44">
      <c r="A203" s="196" t="s">
        <v>255</v>
      </c>
      <c r="B203" s="185">
        <v>0</v>
      </c>
      <c r="C203" s="185">
        <v>0</v>
      </c>
      <c r="D203" s="186" t="e">
        <f t="shared" si="3"/>
        <v>#DIV/0!</v>
      </c>
      <c r="E203" s="187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</row>
    <row r="204" customHeight="1" spans="1:5">
      <c r="A204" s="192" t="s">
        <v>256</v>
      </c>
      <c r="B204" s="193">
        <f>SUM(B205:B211)</f>
        <v>0</v>
      </c>
      <c r="C204" s="193">
        <f>SUM(C205:C211)</f>
        <v>0</v>
      </c>
      <c r="D204" s="194" t="e">
        <f t="shared" si="3"/>
        <v>#DIV/0!</v>
      </c>
      <c r="E204" s="195"/>
    </row>
    <row r="205" customHeight="1" spans="1:5">
      <c r="A205" s="196" t="s">
        <v>142</v>
      </c>
      <c r="B205" s="185">
        <v>0</v>
      </c>
      <c r="C205" s="185">
        <v>0</v>
      </c>
      <c r="D205" s="186" t="e">
        <f t="shared" si="3"/>
        <v>#DIV/0!</v>
      </c>
      <c r="E205" s="187"/>
    </row>
    <row r="206" customHeight="1" spans="1:5">
      <c r="A206" s="196" t="s">
        <v>143</v>
      </c>
      <c r="B206" s="185">
        <v>0</v>
      </c>
      <c r="C206" s="185">
        <v>0</v>
      </c>
      <c r="D206" s="186" t="e">
        <f t="shared" si="3"/>
        <v>#DIV/0!</v>
      </c>
      <c r="E206" s="187"/>
    </row>
    <row r="207" customHeight="1" spans="1:5">
      <c r="A207" s="196" t="s">
        <v>144</v>
      </c>
      <c r="B207" s="185">
        <v>0</v>
      </c>
      <c r="C207" s="185">
        <v>0</v>
      </c>
      <c r="D207" s="186" t="e">
        <f t="shared" si="3"/>
        <v>#DIV/0!</v>
      </c>
      <c r="E207" s="187"/>
    </row>
    <row r="208" customHeight="1" spans="1:5">
      <c r="A208" s="196" t="s">
        <v>257</v>
      </c>
      <c r="B208" s="185">
        <v>0</v>
      </c>
      <c r="C208" s="185">
        <v>0</v>
      </c>
      <c r="D208" s="186" t="e">
        <f t="shared" si="3"/>
        <v>#DIV/0!</v>
      </c>
      <c r="E208" s="187"/>
    </row>
    <row r="209" customHeight="1" spans="1:5">
      <c r="A209" s="196" t="s">
        <v>258</v>
      </c>
      <c r="B209" s="185">
        <v>0</v>
      </c>
      <c r="C209" s="185">
        <v>0</v>
      </c>
      <c r="D209" s="186" t="e">
        <f t="shared" si="3"/>
        <v>#DIV/0!</v>
      </c>
      <c r="E209" s="187"/>
    </row>
    <row r="210" s="179" customFormat="1" customHeight="1" spans="1:44">
      <c r="A210" s="196" t="s">
        <v>151</v>
      </c>
      <c r="B210" s="185">
        <v>0</v>
      </c>
      <c r="C210" s="185">
        <v>0</v>
      </c>
      <c r="D210" s="186" t="e">
        <f t="shared" si="3"/>
        <v>#DIV/0!</v>
      </c>
      <c r="E210" s="187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</row>
    <row r="211" customHeight="1" spans="1:5">
      <c r="A211" s="196" t="s">
        <v>259</v>
      </c>
      <c r="B211" s="185">
        <v>0</v>
      </c>
      <c r="C211" s="185">
        <v>0</v>
      </c>
      <c r="D211" s="186" t="e">
        <f t="shared" si="3"/>
        <v>#DIV/0!</v>
      </c>
      <c r="E211" s="187"/>
    </row>
    <row r="212" customHeight="1" spans="1:5">
      <c r="A212" s="192" t="s">
        <v>260</v>
      </c>
      <c r="B212" s="193">
        <f>SUM(B213:B217)</f>
        <v>0</v>
      </c>
      <c r="C212" s="193">
        <f>SUM(C213:C217)</f>
        <v>0</v>
      </c>
      <c r="D212" s="194" t="e">
        <f t="shared" si="3"/>
        <v>#DIV/0!</v>
      </c>
      <c r="E212" s="195"/>
    </row>
    <row r="213" customHeight="1" spans="1:5">
      <c r="A213" s="196" t="s">
        <v>142</v>
      </c>
      <c r="B213" s="185">
        <v>0</v>
      </c>
      <c r="C213" s="185">
        <v>0</v>
      </c>
      <c r="D213" s="186" t="e">
        <f t="shared" si="3"/>
        <v>#DIV/0!</v>
      </c>
      <c r="E213" s="187"/>
    </row>
    <row r="214" customHeight="1" spans="1:5">
      <c r="A214" s="196" t="s">
        <v>143</v>
      </c>
      <c r="B214" s="185">
        <v>0</v>
      </c>
      <c r="C214" s="185">
        <v>0</v>
      </c>
      <c r="D214" s="186" t="e">
        <f t="shared" si="3"/>
        <v>#DIV/0!</v>
      </c>
      <c r="E214" s="187"/>
    </row>
    <row r="215" customHeight="1" spans="1:5">
      <c r="A215" s="196" t="s">
        <v>144</v>
      </c>
      <c r="B215" s="185">
        <v>0</v>
      </c>
      <c r="C215" s="185">
        <v>0</v>
      </c>
      <c r="D215" s="186" t="e">
        <f t="shared" si="3"/>
        <v>#DIV/0!</v>
      </c>
      <c r="E215" s="187"/>
    </row>
    <row r="216" customHeight="1" spans="1:5">
      <c r="A216" s="196" t="s">
        <v>151</v>
      </c>
      <c r="B216" s="185">
        <v>0</v>
      </c>
      <c r="C216" s="185">
        <v>0</v>
      </c>
      <c r="D216" s="186" t="e">
        <f t="shared" si="3"/>
        <v>#DIV/0!</v>
      </c>
      <c r="E216" s="187"/>
    </row>
    <row r="217" s="179" customFormat="1" customHeight="1" spans="1:44">
      <c r="A217" s="196" t="s">
        <v>261</v>
      </c>
      <c r="B217" s="185">
        <v>0</v>
      </c>
      <c r="C217" s="185">
        <v>0</v>
      </c>
      <c r="D217" s="186" t="e">
        <f t="shared" si="3"/>
        <v>#DIV/0!</v>
      </c>
      <c r="E217" s="187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</row>
    <row r="218" customHeight="1" spans="1:5">
      <c r="A218" s="192" t="s">
        <v>262</v>
      </c>
      <c r="B218" s="193">
        <f>SUM(B219:B223)</f>
        <v>1516</v>
      </c>
      <c r="C218" s="193">
        <f>SUM(C219:C223)</f>
        <v>1516</v>
      </c>
      <c r="D218" s="194">
        <f t="shared" si="3"/>
        <v>1</v>
      </c>
      <c r="E218" s="195"/>
    </row>
    <row r="219" customHeight="1" spans="1:5">
      <c r="A219" s="196" t="s">
        <v>142</v>
      </c>
      <c r="B219" s="185">
        <v>0</v>
      </c>
      <c r="C219" s="185">
        <v>0</v>
      </c>
      <c r="D219" s="186" t="e">
        <f t="shared" si="3"/>
        <v>#DIV/0!</v>
      </c>
      <c r="E219" s="187"/>
    </row>
    <row r="220" customHeight="1" spans="1:5">
      <c r="A220" s="196" t="s">
        <v>143</v>
      </c>
      <c r="B220" s="185">
        <v>56</v>
      </c>
      <c r="C220" s="185">
        <v>56</v>
      </c>
      <c r="D220" s="186">
        <f t="shared" si="3"/>
        <v>1</v>
      </c>
      <c r="E220" s="187"/>
    </row>
    <row r="221" customHeight="1" spans="1:5">
      <c r="A221" s="196" t="s">
        <v>144</v>
      </c>
      <c r="B221" s="185">
        <v>0</v>
      </c>
      <c r="C221" s="185">
        <v>0</v>
      </c>
      <c r="D221" s="186" t="e">
        <f t="shared" si="3"/>
        <v>#DIV/0!</v>
      </c>
      <c r="E221" s="187"/>
    </row>
    <row r="222" customHeight="1" spans="1:5">
      <c r="A222" s="196" t="s">
        <v>151</v>
      </c>
      <c r="B222" s="185">
        <v>0</v>
      </c>
      <c r="C222" s="185">
        <v>0</v>
      </c>
      <c r="D222" s="186" t="e">
        <f t="shared" si="3"/>
        <v>#DIV/0!</v>
      </c>
      <c r="E222" s="187"/>
    </row>
    <row r="223" customHeight="1" spans="1:5">
      <c r="A223" s="196" t="s">
        <v>263</v>
      </c>
      <c r="B223" s="185">
        <v>1460</v>
      </c>
      <c r="C223" s="185">
        <v>1460</v>
      </c>
      <c r="D223" s="186">
        <f t="shared" si="3"/>
        <v>1</v>
      </c>
      <c r="E223" s="187"/>
    </row>
    <row r="224" s="179" customFormat="1" customHeight="1" spans="1:44">
      <c r="A224" s="192" t="s">
        <v>264</v>
      </c>
      <c r="B224" s="193">
        <f>SUM(B225:B230)</f>
        <v>119</v>
      </c>
      <c r="C224" s="193">
        <f>SUM(C225:C230)</f>
        <v>119</v>
      </c>
      <c r="D224" s="194">
        <f t="shared" si="3"/>
        <v>1</v>
      </c>
      <c r="E224" s="19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</row>
    <row r="225" customHeight="1" spans="1:5">
      <c r="A225" s="196" t="s">
        <v>142</v>
      </c>
      <c r="B225" s="185">
        <v>0</v>
      </c>
      <c r="C225" s="185">
        <v>0</v>
      </c>
      <c r="D225" s="186" t="e">
        <f t="shared" si="3"/>
        <v>#DIV/0!</v>
      </c>
      <c r="E225" s="187"/>
    </row>
    <row r="226" customHeight="1" spans="1:5">
      <c r="A226" s="196" t="s">
        <v>143</v>
      </c>
      <c r="B226" s="185">
        <v>0</v>
      </c>
      <c r="C226" s="185">
        <v>0</v>
      </c>
      <c r="D226" s="186" t="e">
        <f t="shared" si="3"/>
        <v>#DIV/0!</v>
      </c>
      <c r="E226" s="187"/>
    </row>
    <row r="227" customHeight="1" spans="1:5">
      <c r="A227" s="196" t="s">
        <v>144</v>
      </c>
      <c r="B227" s="185">
        <v>0</v>
      </c>
      <c r="C227" s="185">
        <v>0</v>
      </c>
      <c r="D227" s="186" t="e">
        <f t="shared" si="3"/>
        <v>#DIV/0!</v>
      </c>
      <c r="E227" s="187"/>
    </row>
    <row r="228" s="179" customFormat="1" customHeight="1" spans="1:44">
      <c r="A228" s="196" t="s">
        <v>265</v>
      </c>
      <c r="B228" s="185">
        <v>0</v>
      </c>
      <c r="C228" s="185">
        <v>0</v>
      </c>
      <c r="D228" s="186" t="e">
        <f t="shared" si="3"/>
        <v>#DIV/0!</v>
      </c>
      <c r="E228" s="187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</row>
    <row r="229" customHeight="1" spans="1:5">
      <c r="A229" s="196" t="s">
        <v>151</v>
      </c>
      <c r="B229" s="185">
        <v>119</v>
      </c>
      <c r="C229" s="185">
        <v>119</v>
      </c>
      <c r="D229" s="186">
        <f t="shared" si="3"/>
        <v>1</v>
      </c>
      <c r="E229" s="187"/>
    </row>
    <row r="230" customHeight="1" spans="1:5">
      <c r="A230" s="196" t="s">
        <v>266</v>
      </c>
      <c r="B230" s="185">
        <v>0</v>
      </c>
      <c r="C230" s="185">
        <v>0</v>
      </c>
      <c r="D230" s="186" t="e">
        <f t="shared" si="3"/>
        <v>#DIV/0!</v>
      </c>
      <c r="E230" s="187"/>
    </row>
    <row r="231" customHeight="1" spans="1:5">
      <c r="A231" s="192" t="s">
        <v>267</v>
      </c>
      <c r="B231" s="193">
        <f>SUM(B232:B245)</f>
        <v>7100</v>
      </c>
      <c r="C231" s="193">
        <f>SUM(C232:C245)</f>
        <v>7100</v>
      </c>
      <c r="D231" s="194">
        <f t="shared" si="3"/>
        <v>1</v>
      </c>
      <c r="E231" s="195"/>
    </row>
    <row r="232" customHeight="1" spans="1:5">
      <c r="A232" s="196" t="s">
        <v>142</v>
      </c>
      <c r="B232" s="185">
        <v>5762</v>
      </c>
      <c r="C232" s="185">
        <v>5762</v>
      </c>
      <c r="D232" s="186">
        <f t="shared" si="3"/>
        <v>1</v>
      </c>
      <c r="E232" s="187"/>
    </row>
    <row r="233" customHeight="1" spans="1:5">
      <c r="A233" s="196" t="s">
        <v>143</v>
      </c>
      <c r="B233" s="185">
        <v>0</v>
      </c>
      <c r="C233" s="185">
        <v>0</v>
      </c>
      <c r="D233" s="186" t="e">
        <f t="shared" si="3"/>
        <v>#DIV/0!</v>
      </c>
      <c r="E233" s="187"/>
    </row>
    <row r="234" s="179" customFormat="1" customHeight="1" spans="1:44">
      <c r="A234" s="196" t="s">
        <v>144</v>
      </c>
      <c r="B234" s="185">
        <v>0</v>
      </c>
      <c r="C234" s="185">
        <v>0</v>
      </c>
      <c r="D234" s="186" t="e">
        <f t="shared" si="3"/>
        <v>#DIV/0!</v>
      </c>
      <c r="E234" s="187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</row>
    <row r="235" customHeight="1" spans="1:5">
      <c r="A235" s="196" t="s">
        <v>268</v>
      </c>
      <c r="B235" s="185">
        <v>0</v>
      </c>
      <c r="C235" s="185">
        <v>0</v>
      </c>
      <c r="D235" s="186" t="e">
        <f t="shared" si="3"/>
        <v>#DIV/0!</v>
      </c>
      <c r="E235" s="187"/>
    </row>
    <row r="236" customHeight="1" spans="1:5">
      <c r="A236" s="196" t="s">
        <v>269</v>
      </c>
      <c r="B236" s="185">
        <v>0</v>
      </c>
      <c r="C236" s="185">
        <v>0</v>
      </c>
      <c r="D236" s="186" t="e">
        <f t="shared" si="3"/>
        <v>#DIV/0!</v>
      </c>
      <c r="E236" s="187"/>
    </row>
    <row r="237" customHeight="1" spans="1:5">
      <c r="A237" s="196" t="s">
        <v>183</v>
      </c>
      <c r="B237" s="185">
        <v>0</v>
      </c>
      <c r="C237" s="185">
        <v>0</v>
      </c>
      <c r="D237" s="186" t="e">
        <f t="shared" si="3"/>
        <v>#DIV/0!</v>
      </c>
      <c r="E237" s="187"/>
    </row>
    <row r="238" customHeight="1" spans="1:5">
      <c r="A238" s="196" t="s">
        <v>270</v>
      </c>
      <c r="B238" s="185">
        <v>0</v>
      </c>
      <c r="C238" s="185">
        <v>0</v>
      </c>
      <c r="D238" s="186" t="e">
        <f t="shared" si="3"/>
        <v>#DIV/0!</v>
      </c>
      <c r="E238" s="187"/>
    </row>
    <row r="239" customHeight="1" spans="1:5">
      <c r="A239" s="196" t="s">
        <v>271</v>
      </c>
      <c r="B239" s="185">
        <v>0</v>
      </c>
      <c r="C239" s="185">
        <v>0</v>
      </c>
      <c r="D239" s="186" t="e">
        <f t="shared" si="3"/>
        <v>#DIV/0!</v>
      </c>
      <c r="E239" s="187"/>
    </row>
    <row r="240" s="179" customFormat="1" customHeight="1" spans="1:44">
      <c r="A240" s="196" t="s">
        <v>272</v>
      </c>
      <c r="B240" s="185">
        <v>0</v>
      </c>
      <c r="C240" s="185">
        <v>0</v>
      </c>
      <c r="D240" s="186" t="e">
        <f t="shared" si="3"/>
        <v>#DIV/0!</v>
      </c>
      <c r="E240" s="187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</row>
    <row r="241" customHeight="1" spans="1:5">
      <c r="A241" s="196" t="s">
        <v>273</v>
      </c>
      <c r="B241" s="185">
        <v>0</v>
      </c>
      <c r="C241" s="185">
        <v>0</v>
      </c>
      <c r="D241" s="186" t="e">
        <f t="shared" si="3"/>
        <v>#DIV/0!</v>
      </c>
      <c r="E241" s="187"/>
    </row>
    <row r="242" customHeight="1" spans="1:5">
      <c r="A242" s="196" t="s">
        <v>274</v>
      </c>
      <c r="B242" s="185">
        <v>44</v>
      </c>
      <c r="C242" s="185">
        <v>44</v>
      </c>
      <c r="D242" s="186">
        <f t="shared" si="3"/>
        <v>1</v>
      </c>
      <c r="E242" s="187"/>
    </row>
    <row r="243" customHeight="1" spans="1:5">
      <c r="A243" s="196" t="s">
        <v>275</v>
      </c>
      <c r="B243" s="185">
        <v>278</v>
      </c>
      <c r="C243" s="185">
        <v>278</v>
      </c>
      <c r="D243" s="186">
        <f t="shared" si="3"/>
        <v>1</v>
      </c>
      <c r="E243" s="187"/>
    </row>
    <row r="244" customHeight="1" spans="1:5">
      <c r="A244" s="196" t="s">
        <v>151</v>
      </c>
      <c r="B244" s="185">
        <v>811</v>
      </c>
      <c r="C244" s="185">
        <v>811</v>
      </c>
      <c r="D244" s="186">
        <f t="shared" si="3"/>
        <v>1</v>
      </c>
      <c r="E244" s="187"/>
    </row>
    <row r="245" customHeight="1" spans="1:5">
      <c r="A245" s="196" t="s">
        <v>276</v>
      </c>
      <c r="B245" s="185">
        <v>205</v>
      </c>
      <c r="C245" s="185">
        <v>205</v>
      </c>
      <c r="D245" s="186">
        <f t="shared" si="3"/>
        <v>1</v>
      </c>
      <c r="E245" s="187"/>
    </row>
    <row r="246" s="179" customFormat="1" customHeight="1" spans="1:44">
      <c r="A246" s="192" t="s">
        <v>277</v>
      </c>
      <c r="B246" s="193">
        <f>SUM(B247:B248)</f>
        <v>395</v>
      </c>
      <c r="C246" s="193">
        <f>SUM(C247:C248)</f>
        <v>395</v>
      </c>
      <c r="D246" s="194">
        <f t="shared" si="3"/>
        <v>1</v>
      </c>
      <c r="E246" s="19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</row>
    <row r="247" customHeight="1" spans="1:5">
      <c r="A247" s="196" t="s">
        <v>278</v>
      </c>
      <c r="B247" s="185">
        <v>0</v>
      </c>
      <c r="C247" s="185">
        <v>0</v>
      </c>
      <c r="D247" s="186" t="e">
        <f t="shared" si="3"/>
        <v>#DIV/0!</v>
      </c>
      <c r="E247" s="187"/>
    </row>
    <row r="248" customHeight="1" spans="1:5">
      <c r="A248" s="196" t="s">
        <v>279</v>
      </c>
      <c r="B248" s="185">
        <v>395</v>
      </c>
      <c r="C248" s="185">
        <v>395</v>
      </c>
      <c r="D248" s="186">
        <f t="shared" si="3"/>
        <v>1</v>
      </c>
      <c r="E248" s="187"/>
    </row>
    <row r="249" s="180" customFormat="1" customHeight="1" spans="1:44">
      <c r="A249" s="188" t="s">
        <v>280</v>
      </c>
      <c r="B249" s="189">
        <f>B250+B257+B260+B263+B269+B274+B276+B281+B287</f>
        <v>0</v>
      </c>
      <c r="C249" s="189">
        <f>C250+C257+C260+C263+C269+C274+C276+C281+C287</f>
        <v>0</v>
      </c>
      <c r="D249" s="190"/>
      <c r="E249" s="191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</row>
    <row r="250" s="179" customFormat="1" customHeight="1" spans="1:44">
      <c r="A250" s="192" t="s">
        <v>281</v>
      </c>
      <c r="B250" s="193">
        <f>SUM(B251:B256)</f>
        <v>0</v>
      </c>
      <c r="C250" s="193">
        <f>SUM(C251:C256)</f>
        <v>0</v>
      </c>
      <c r="D250" s="194" t="e">
        <f t="shared" ref="D250:D313" si="4">C250/B250</f>
        <v>#DIV/0!</v>
      </c>
      <c r="E250" s="19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</row>
    <row r="251" s="179" customFormat="1" customHeight="1" spans="1:44">
      <c r="A251" s="196" t="s">
        <v>142</v>
      </c>
      <c r="B251" s="185">
        <v>0</v>
      </c>
      <c r="C251" s="185">
        <v>0</v>
      </c>
      <c r="D251" s="186" t="e">
        <f t="shared" si="4"/>
        <v>#DIV/0!</v>
      </c>
      <c r="E251" s="187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</row>
    <row r="252" s="180" customFormat="1" customHeight="1" spans="1:44">
      <c r="A252" s="196" t="s">
        <v>143</v>
      </c>
      <c r="B252" s="185">
        <v>0</v>
      </c>
      <c r="C252" s="185">
        <v>0</v>
      </c>
      <c r="D252" s="186" t="e">
        <f t="shared" si="4"/>
        <v>#DIV/0!</v>
      </c>
      <c r="E252" s="187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</row>
    <row r="253" s="179" customFormat="1" customHeight="1" spans="1:44">
      <c r="A253" s="196" t="s">
        <v>144</v>
      </c>
      <c r="B253" s="185">
        <v>0</v>
      </c>
      <c r="C253" s="185">
        <v>0</v>
      </c>
      <c r="D253" s="186" t="e">
        <f t="shared" si="4"/>
        <v>#DIV/0!</v>
      </c>
      <c r="E253" s="187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</row>
    <row r="254" customHeight="1" spans="1:5">
      <c r="A254" s="196" t="s">
        <v>248</v>
      </c>
      <c r="B254" s="185">
        <v>0</v>
      </c>
      <c r="C254" s="185">
        <v>0</v>
      </c>
      <c r="D254" s="186" t="e">
        <f t="shared" si="4"/>
        <v>#DIV/0!</v>
      </c>
      <c r="E254" s="187"/>
    </row>
    <row r="255" customHeight="1" spans="1:5">
      <c r="A255" s="196" t="s">
        <v>151</v>
      </c>
      <c r="B255" s="185">
        <v>0</v>
      </c>
      <c r="C255" s="185">
        <v>0</v>
      </c>
      <c r="D255" s="186" t="e">
        <f t="shared" si="4"/>
        <v>#DIV/0!</v>
      </c>
      <c r="E255" s="187"/>
    </row>
    <row r="256" customHeight="1" spans="1:5">
      <c r="A256" s="196" t="s">
        <v>282</v>
      </c>
      <c r="B256" s="185">
        <v>0</v>
      </c>
      <c r="C256" s="185">
        <v>0</v>
      </c>
      <c r="D256" s="186" t="e">
        <f t="shared" si="4"/>
        <v>#DIV/0!</v>
      </c>
      <c r="E256" s="187"/>
    </row>
    <row r="257" customHeight="1" spans="1:5">
      <c r="A257" s="192" t="s">
        <v>283</v>
      </c>
      <c r="B257" s="193">
        <f>SUM(B258:B259)</f>
        <v>0</v>
      </c>
      <c r="C257" s="193">
        <f>SUM(C258:C259)</f>
        <v>0</v>
      </c>
      <c r="D257" s="194" t="e">
        <f t="shared" si="4"/>
        <v>#DIV/0!</v>
      </c>
      <c r="E257" s="195"/>
    </row>
    <row r="258" customHeight="1" spans="1:5">
      <c r="A258" s="196" t="s">
        <v>284</v>
      </c>
      <c r="B258" s="185">
        <v>0</v>
      </c>
      <c r="C258" s="185">
        <v>0</v>
      </c>
      <c r="D258" s="186" t="e">
        <f t="shared" si="4"/>
        <v>#DIV/0!</v>
      </c>
      <c r="E258" s="187"/>
    </row>
    <row r="259" customHeight="1" spans="1:5">
      <c r="A259" s="196" t="s">
        <v>285</v>
      </c>
      <c r="B259" s="185">
        <v>0</v>
      </c>
      <c r="C259" s="185">
        <v>0</v>
      </c>
      <c r="D259" s="186" t="e">
        <f t="shared" si="4"/>
        <v>#DIV/0!</v>
      </c>
      <c r="E259" s="187"/>
    </row>
    <row r="260" customHeight="1" spans="1:5">
      <c r="A260" s="192" t="s">
        <v>286</v>
      </c>
      <c r="B260" s="193">
        <f>SUM(B261:B262)</f>
        <v>0</v>
      </c>
      <c r="C260" s="193">
        <f>SUM(C261:C262)</f>
        <v>0</v>
      </c>
      <c r="D260" s="194" t="e">
        <f t="shared" si="4"/>
        <v>#DIV/0!</v>
      </c>
      <c r="E260" s="195"/>
    </row>
    <row r="261" customHeight="1" spans="1:5">
      <c r="A261" s="196" t="s">
        <v>287</v>
      </c>
      <c r="B261" s="185">
        <v>0</v>
      </c>
      <c r="C261" s="185">
        <v>0</v>
      </c>
      <c r="D261" s="186" t="e">
        <f t="shared" si="4"/>
        <v>#DIV/0!</v>
      </c>
      <c r="E261" s="187"/>
    </row>
    <row r="262" customHeight="1" spans="1:5">
      <c r="A262" s="196" t="s">
        <v>288</v>
      </c>
      <c r="B262" s="185">
        <v>0</v>
      </c>
      <c r="C262" s="185">
        <v>0</v>
      </c>
      <c r="D262" s="186" t="e">
        <f t="shared" si="4"/>
        <v>#DIV/0!</v>
      </c>
      <c r="E262" s="187"/>
    </row>
    <row r="263" s="179" customFormat="1" customHeight="1" spans="1:44">
      <c r="A263" s="192" t="s">
        <v>289</v>
      </c>
      <c r="B263" s="193">
        <f>SUM(B264:B268)</f>
        <v>0</v>
      </c>
      <c r="C263" s="193">
        <f>SUM(C264:C268)</f>
        <v>0</v>
      </c>
      <c r="D263" s="194" t="e">
        <f t="shared" si="4"/>
        <v>#DIV/0!</v>
      </c>
      <c r="E263" s="19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</row>
    <row r="264" s="180" customFormat="1" customHeight="1" spans="1:44">
      <c r="A264" s="196" t="s">
        <v>290</v>
      </c>
      <c r="B264" s="185">
        <v>0</v>
      </c>
      <c r="C264" s="185">
        <v>0</v>
      </c>
      <c r="D264" s="186" t="e">
        <f t="shared" si="4"/>
        <v>#DIV/0!</v>
      </c>
      <c r="E264" s="187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</row>
    <row r="265" s="179" customFormat="1" customHeight="1" spans="1:44">
      <c r="A265" s="196" t="s">
        <v>291</v>
      </c>
      <c r="B265" s="185">
        <v>0</v>
      </c>
      <c r="C265" s="185">
        <v>0</v>
      </c>
      <c r="D265" s="186" t="e">
        <f t="shared" si="4"/>
        <v>#DIV/0!</v>
      </c>
      <c r="E265" s="187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</row>
    <row r="266" customHeight="1" spans="1:5">
      <c r="A266" s="196" t="s">
        <v>292</v>
      </c>
      <c r="B266" s="185">
        <v>0</v>
      </c>
      <c r="C266" s="185">
        <v>0</v>
      </c>
      <c r="D266" s="186" t="e">
        <f t="shared" si="4"/>
        <v>#DIV/0!</v>
      </c>
      <c r="E266" s="187"/>
    </row>
    <row r="267" customHeight="1" spans="1:5">
      <c r="A267" s="196" t="s">
        <v>293</v>
      </c>
      <c r="B267" s="185">
        <v>0</v>
      </c>
      <c r="C267" s="185">
        <v>0</v>
      </c>
      <c r="D267" s="186" t="e">
        <f t="shared" si="4"/>
        <v>#DIV/0!</v>
      </c>
      <c r="E267" s="187"/>
    </row>
    <row r="268" customHeight="1" spans="1:5">
      <c r="A268" s="196" t="s">
        <v>294</v>
      </c>
      <c r="B268" s="185">
        <v>0</v>
      </c>
      <c r="C268" s="185">
        <v>0</v>
      </c>
      <c r="D268" s="186" t="e">
        <f t="shared" si="4"/>
        <v>#DIV/0!</v>
      </c>
      <c r="E268" s="187"/>
    </row>
    <row r="269" customHeight="1" spans="1:5">
      <c r="A269" s="192" t="s">
        <v>295</v>
      </c>
      <c r="B269" s="193">
        <f>SUM(B270:B273)</f>
        <v>0</v>
      </c>
      <c r="C269" s="193">
        <f>SUM(C270:C273)</f>
        <v>0</v>
      </c>
      <c r="D269" s="194" t="e">
        <f t="shared" si="4"/>
        <v>#DIV/0!</v>
      </c>
      <c r="E269" s="195"/>
    </row>
    <row r="270" customHeight="1" spans="1:5">
      <c r="A270" s="196" t="s">
        <v>296</v>
      </c>
      <c r="B270" s="185">
        <v>0</v>
      </c>
      <c r="C270" s="185">
        <v>0</v>
      </c>
      <c r="D270" s="186" t="e">
        <f t="shared" si="4"/>
        <v>#DIV/0!</v>
      </c>
      <c r="E270" s="187"/>
    </row>
    <row r="271" customHeight="1" spans="1:5">
      <c r="A271" s="196" t="s">
        <v>297</v>
      </c>
      <c r="B271" s="185">
        <v>0</v>
      </c>
      <c r="C271" s="185">
        <v>0</v>
      </c>
      <c r="D271" s="186" t="e">
        <f t="shared" si="4"/>
        <v>#DIV/0!</v>
      </c>
      <c r="E271" s="187"/>
    </row>
    <row r="272" customHeight="1" spans="1:5">
      <c r="A272" s="196" t="s">
        <v>298</v>
      </c>
      <c r="B272" s="185">
        <v>0</v>
      </c>
      <c r="C272" s="185">
        <v>0</v>
      </c>
      <c r="D272" s="186" t="e">
        <f t="shared" si="4"/>
        <v>#DIV/0!</v>
      </c>
      <c r="E272" s="187"/>
    </row>
    <row r="273" customHeight="1" spans="1:5">
      <c r="A273" s="196" t="s">
        <v>299</v>
      </c>
      <c r="B273" s="185">
        <v>0</v>
      </c>
      <c r="C273" s="185">
        <v>0</v>
      </c>
      <c r="D273" s="186" t="e">
        <f t="shared" si="4"/>
        <v>#DIV/0!</v>
      </c>
      <c r="E273" s="187"/>
    </row>
    <row r="274" customHeight="1" spans="1:5">
      <c r="A274" s="192" t="s">
        <v>300</v>
      </c>
      <c r="B274" s="193">
        <f>B275</f>
        <v>0</v>
      </c>
      <c r="C274" s="193">
        <f>C275</f>
        <v>0</v>
      </c>
      <c r="D274" s="194" t="e">
        <f t="shared" si="4"/>
        <v>#DIV/0!</v>
      </c>
      <c r="E274" s="195"/>
    </row>
    <row r="275" customHeight="1" spans="1:5">
      <c r="A275" s="196" t="s">
        <v>301</v>
      </c>
      <c r="B275" s="185">
        <v>0</v>
      </c>
      <c r="C275" s="185">
        <v>0</v>
      </c>
      <c r="D275" s="186" t="e">
        <f t="shared" si="4"/>
        <v>#DIV/0!</v>
      </c>
      <c r="E275" s="187"/>
    </row>
    <row r="276" s="179" customFormat="1" customHeight="1" spans="1:44">
      <c r="A276" s="192" t="s">
        <v>302</v>
      </c>
      <c r="B276" s="193">
        <f>SUM(B277:B280)</f>
        <v>0</v>
      </c>
      <c r="C276" s="193">
        <f>SUM(C277:C280)</f>
        <v>0</v>
      </c>
      <c r="D276" s="194" t="e">
        <f t="shared" si="4"/>
        <v>#DIV/0!</v>
      </c>
      <c r="E276" s="19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</row>
    <row r="277" customHeight="1" spans="1:5">
      <c r="A277" s="196" t="s">
        <v>303</v>
      </c>
      <c r="B277" s="185">
        <v>0</v>
      </c>
      <c r="C277" s="185">
        <v>0</v>
      </c>
      <c r="D277" s="186" t="e">
        <f t="shared" si="4"/>
        <v>#DIV/0!</v>
      </c>
      <c r="E277" s="187"/>
    </row>
    <row r="278" customHeight="1" spans="1:5">
      <c r="A278" s="196" t="s">
        <v>304</v>
      </c>
      <c r="B278" s="185">
        <v>0</v>
      </c>
      <c r="C278" s="185">
        <v>0</v>
      </c>
      <c r="D278" s="186" t="e">
        <f t="shared" si="4"/>
        <v>#DIV/0!</v>
      </c>
      <c r="E278" s="187"/>
    </row>
    <row r="279" customHeight="1" spans="1:5">
      <c r="A279" s="196" t="s">
        <v>305</v>
      </c>
      <c r="B279" s="185">
        <v>0</v>
      </c>
      <c r="C279" s="185">
        <v>0</v>
      </c>
      <c r="D279" s="186" t="e">
        <f t="shared" si="4"/>
        <v>#DIV/0!</v>
      </c>
      <c r="E279" s="187"/>
    </row>
    <row r="280" customHeight="1" spans="1:5">
      <c r="A280" s="196" t="s">
        <v>306</v>
      </c>
      <c r="B280" s="185">
        <v>0</v>
      </c>
      <c r="C280" s="185">
        <v>0</v>
      </c>
      <c r="D280" s="186" t="e">
        <f t="shared" si="4"/>
        <v>#DIV/0!</v>
      </c>
      <c r="E280" s="187"/>
    </row>
    <row r="281" customHeight="1" spans="1:5">
      <c r="A281" s="192" t="s">
        <v>307</v>
      </c>
      <c r="B281" s="193">
        <f>SUM(B282:B286)</f>
        <v>0</v>
      </c>
      <c r="C281" s="193">
        <f>SUM(C282:C286)</f>
        <v>0</v>
      </c>
      <c r="D281" s="194" t="e">
        <f t="shared" si="4"/>
        <v>#DIV/0!</v>
      </c>
      <c r="E281" s="195"/>
    </row>
    <row r="282" customHeight="1" spans="1:5">
      <c r="A282" s="196" t="s">
        <v>142</v>
      </c>
      <c r="B282" s="185">
        <v>0</v>
      </c>
      <c r="C282" s="185">
        <v>0</v>
      </c>
      <c r="D282" s="186" t="e">
        <f t="shared" si="4"/>
        <v>#DIV/0!</v>
      </c>
      <c r="E282" s="187"/>
    </row>
    <row r="283" customHeight="1" spans="1:5">
      <c r="A283" s="196" t="s">
        <v>143</v>
      </c>
      <c r="B283" s="185">
        <v>0</v>
      </c>
      <c r="C283" s="185">
        <v>0</v>
      </c>
      <c r="D283" s="186" t="e">
        <f t="shared" si="4"/>
        <v>#DIV/0!</v>
      </c>
      <c r="E283" s="187"/>
    </row>
    <row r="284" customHeight="1" spans="1:5">
      <c r="A284" s="196" t="s">
        <v>144</v>
      </c>
      <c r="B284" s="185">
        <v>0</v>
      </c>
      <c r="C284" s="185">
        <v>0</v>
      </c>
      <c r="D284" s="186" t="e">
        <f t="shared" si="4"/>
        <v>#DIV/0!</v>
      </c>
      <c r="E284" s="187"/>
    </row>
    <row r="285" customHeight="1" spans="1:5">
      <c r="A285" s="196" t="s">
        <v>151</v>
      </c>
      <c r="B285" s="185">
        <v>0</v>
      </c>
      <c r="C285" s="185">
        <v>0</v>
      </c>
      <c r="D285" s="186" t="e">
        <f t="shared" si="4"/>
        <v>#DIV/0!</v>
      </c>
      <c r="E285" s="187"/>
    </row>
    <row r="286" customHeight="1" spans="1:5">
      <c r="A286" s="196" t="s">
        <v>308</v>
      </c>
      <c r="B286" s="185">
        <v>0</v>
      </c>
      <c r="C286" s="185">
        <v>0</v>
      </c>
      <c r="D286" s="186" t="e">
        <f t="shared" si="4"/>
        <v>#DIV/0!</v>
      </c>
      <c r="E286" s="187"/>
    </row>
    <row r="287" customHeight="1" spans="1:5">
      <c r="A287" s="192" t="s">
        <v>309</v>
      </c>
      <c r="B287" s="193">
        <f t="shared" ref="B287:B292" si="5">B288</f>
        <v>0</v>
      </c>
      <c r="C287" s="193">
        <f t="shared" ref="C287:C292" si="6">C288</f>
        <v>0</v>
      </c>
      <c r="D287" s="194" t="e">
        <f t="shared" si="4"/>
        <v>#DIV/0!</v>
      </c>
      <c r="E287" s="195"/>
    </row>
    <row r="288" customHeight="1" spans="1:5">
      <c r="A288" s="196" t="s">
        <v>310</v>
      </c>
      <c r="B288" s="185">
        <v>0</v>
      </c>
      <c r="C288" s="185">
        <v>0</v>
      </c>
      <c r="D288" s="186" t="e">
        <f t="shared" si="4"/>
        <v>#DIV/0!</v>
      </c>
      <c r="E288" s="187"/>
    </row>
    <row r="289" customHeight="1" spans="1:5">
      <c r="A289" s="188" t="s">
        <v>311</v>
      </c>
      <c r="B289" s="189">
        <f>SUM(B290,B292,B294,B296,B306)</f>
        <v>500</v>
      </c>
      <c r="C289" s="189">
        <f>SUM(C290,C292,C294,C296,C306)</f>
        <v>1300</v>
      </c>
      <c r="D289" s="190">
        <f t="shared" si="4"/>
        <v>2.6</v>
      </c>
      <c r="E289" s="191"/>
    </row>
    <row r="290" customHeight="1" spans="1:5">
      <c r="A290" s="192" t="s">
        <v>312</v>
      </c>
      <c r="B290" s="193">
        <f t="shared" si="5"/>
        <v>0</v>
      </c>
      <c r="C290" s="193">
        <f t="shared" si="6"/>
        <v>0</v>
      </c>
      <c r="D290" s="194" t="e">
        <f t="shared" si="4"/>
        <v>#DIV/0!</v>
      </c>
      <c r="E290" s="195"/>
    </row>
    <row r="291" customHeight="1" spans="1:5">
      <c r="A291" s="196" t="s">
        <v>313</v>
      </c>
      <c r="B291" s="185">
        <v>0</v>
      </c>
      <c r="C291" s="185">
        <v>0</v>
      </c>
      <c r="D291" s="186" t="e">
        <f t="shared" si="4"/>
        <v>#DIV/0!</v>
      </c>
      <c r="E291" s="187"/>
    </row>
    <row r="292" customHeight="1" spans="1:5">
      <c r="A292" s="192" t="s">
        <v>314</v>
      </c>
      <c r="B292" s="193">
        <f t="shared" si="5"/>
        <v>0</v>
      </c>
      <c r="C292" s="193">
        <f t="shared" si="6"/>
        <v>0</v>
      </c>
      <c r="D292" s="194" t="e">
        <f t="shared" si="4"/>
        <v>#DIV/0!</v>
      </c>
      <c r="E292" s="195"/>
    </row>
    <row r="293" customHeight="1" spans="1:5">
      <c r="A293" s="196" t="s">
        <v>315</v>
      </c>
      <c r="B293" s="185">
        <v>0</v>
      </c>
      <c r="C293" s="185">
        <v>0</v>
      </c>
      <c r="D293" s="186" t="e">
        <f t="shared" si="4"/>
        <v>#DIV/0!</v>
      </c>
      <c r="E293" s="187"/>
    </row>
    <row r="294" customHeight="1" spans="1:5">
      <c r="A294" s="192" t="s">
        <v>316</v>
      </c>
      <c r="B294" s="193">
        <f>B295</f>
        <v>0</v>
      </c>
      <c r="C294" s="193">
        <f>C295</f>
        <v>0</v>
      </c>
      <c r="D294" s="194" t="e">
        <f t="shared" si="4"/>
        <v>#DIV/0!</v>
      </c>
      <c r="E294" s="195"/>
    </row>
    <row r="295" customHeight="1" spans="1:5">
      <c r="A295" s="196" t="s">
        <v>317</v>
      </c>
      <c r="B295" s="185">
        <v>0</v>
      </c>
      <c r="C295" s="185">
        <v>0</v>
      </c>
      <c r="D295" s="186" t="e">
        <f t="shared" si="4"/>
        <v>#DIV/0!</v>
      </c>
      <c r="E295" s="187"/>
    </row>
    <row r="296" customHeight="1" spans="1:5">
      <c r="A296" s="192" t="s">
        <v>318</v>
      </c>
      <c r="B296" s="193">
        <f>SUM(B297:B305)</f>
        <v>500</v>
      </c>
      <c r="C296" s="193">
        <f>SUM(C297:C305)</f>
        <v>1300</v>
      </c>
      <c r="D296" s="194">
        <f t="shared" si="4"/>
        <v>2.6</v>
      </c>
      <c r="E296" s="195"/>
    </row>
    <row r="297" customHeight="1" spans="1:5">
      <c r="A297" s="196" t="s">
        <v>319</v>
      </c>
      <c r="B297" s="185">
        <v>0</v>
      </c>
      <c r="C297" s="185">
        <v>0</v>
      </c>
      <c r="D297" s="186" t="e">
        <f t="shared" si="4"/>
        <v>#DIV/0!</v>
      </c>
      <c r="E297" s="187"/>
    </row>
    <row r="298" s="179" customFormat="1" customHeight="1" spans="1:44">
      <c r="A298" s="196" t="s">
        <v>320</v>
      </c>
      <c r="B298" s="185">
        <v>0</v>
      </c>
      <c r="C298" s="185">
        <v>0</v>
      </c>
      <c r="D298" s="186" t="e">
        <f t="shared" si="4"/>
        <v>#DIV/0!</v>
      </c>
      <c r="E298" s="187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</row>
    <row r="299" customHeight="1" spans="1:5">
      <c r="A299" s="196" t="s">
        <v>321</v>
      </c>
      <c r="B299" s="185">
        <v>500</v>
      </c>
      <c r="C299" s="185">
        <v>1300</v>
      </c>
      <c r="D299" s="186">
        <f t="shared" si="4"/>
        <v>2.6</v>
      </c>
      <c r="E299" s="187"/>
    </row>
    <row r="300" customHeight="1" spans="1:5">
      <c r="A300" s="196" t="s">
        <v>322</v>
      </c>
      <c r="B300" s="185">
        <v>0</v>
      </c>
      <c r="C300" s="185">
        <v>0</v>
      </c>
      <c r="D300" s="186" t="e">
        <f t="shared" si="4"/>
        <v>#DIV/0!</v>
      </c>
      <c r="E300" s="187"/>
    </row>
    <row r="301" customHeight="1" spans="1:5">
      <c r="A301" s="196" t="s">
        <v>323</v>
      </c>
      <c r="B301" s="185">
        <v>0</v>
      </c>
      <c r="C301" s="185">
        <v>0</v>
      </c>
      <c r="D301" s="186" t="e">
        <f t="shared" si="4"/>
        <v>#DIV/0!</v>
      </c>
      <c r="E301" s="187"/>
    </row>
    <row r="302" customHeight="1" spans="1:5">
      <c r="A302" s="196" t="s">
        <v>324</v>
      </c>
      <c r="B302" s="185">
        <v>0</v>
      </c>
      <c r="C302" s="185">
        <v>0</v>
      </c>
      <c r="D302" s="186" t="e">
        <f t="shared" si="4"/>
        <v>#DIV/0!</v>
      </c>
      <c r="E302" s="187"/>
    </row>
    <row r="303" customHeight="1" spans="1:5">
      <c r="A303" s="196" t="s">
        <v>325</v>
      </c>
      <c r="B303" s="185">
        <v>0</v>
      </c>
      <c r="C303" s="185">
        <v>0</v>
      </c>
      <c r="D303" s="186" t="e">
        <f t="shared" si="4"/>
        <v>#DIV/0!</v>
      </c>
      <c r="E303" s="187"/>
    </row>
    <row r="304" customHeight="1" spans="1:5">
      <c r="A304" s="196" t="s">
        <v>326</v>
      </c>
      <c r="B304" s="185">
        <v>0</v>
      </c>
      <c r="C304" s="185">
        <v>0</v>
      </c>
      <c r="D304" s="186" t="e">
        <f t="shared" si="4"/>
        <v>#DIV/0!</v>
      </c>
      <c r="E304" s="187"/>
    </row>
    <row r="305" s="179" customFormat="1" customHeight="1" spans="1:44">
      <c r="A305" s="196" t="s">
        <v>327</v>
      </c>
      <c r="B305" s="185">
        <v>0</v>
      </c>
      <c r="C305" s="185">
        <v>0</v>
      </c>
      <c r="D305" s="186" t="e">
        <f t="shared" si="4"/>
        <v>#DIV/0!</v>
      </c>
      <c r="E305" s="187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</row>
    <row r="306" customHeight="1" spans="1:5">
      <c r="A306" s="192" t="s">
        <v>328</v>
      </c>
      <c r="B306" s="193">
        <f>B307</f>
        <v>0</v>
      </c>
      <c r="C306" s="193">
        <f>C307</f>
        <v>0</v>
      </c>
      <c r="D306" s="194" t="e">
        <f t="shared" si="4"/>
        <v>#DIV/0!</v>
      </c>
      <c r="E306" s="195"/>
    </row>
    <row r="307" customHeight="1" spans="1:5">
      <c r="A307" s="196" t="s">
        <v>329</v>
      </c>
      <c r="B307" s="185">
        <v>0</v>
      </c>
      <c r="C307" s="185">
        <v>0</v>
      </c>
      <c r="D307" s="186" t="e">
        <f t="shared" si="4"/>
        <v>#DIV/0!</v>
      </c>
      <c r="E307" s="187"/>
    </row>
    <row r="308" customHeight="1" spans="1:5">
      <c r="A308" s="188" t="s">
        <v>330</v>
      </c>
      <c r="B308" s="189">
        <f>B309+B312+B323+B330+B338+B347+B363+B373+B383+B391+B397</f>
        <v>63336</v>
      </c>
      <c r="C308" s="189">
        <f>C309+C312+C323+C330+C338+C347+C363+C373+C383+C391+C397</f>
        <v>63340</v>
      </c>
      <c r="D308" s="190">
        <f t="shared" si="4"/>
        <v>1.00006315523557</v>
      </c>
      <c r="E308" s="191"/>
    </row>
    <row r="309" customHeight="1" spans="1:5">
      <c r="A309" s="192" t="s">
        <v>331</v>
      </c>
      <c r="B309" s="193">
        <f>SUM(B310:B311)</f>
        <v>0</v>
      </c>
      <c r="C309" s="193">
        <f>SUM(C310:C311)</f>
        <v>0</v>
      </c>
      <c r="D309" s="194" t="e">
        <f t="shared" si="4"/>
        <v>#DIV/0!</v>
      </c>
      <c r="E309" s="195"/>
    </row>
    <row r="310" customHeight="1" spans="1:5">
      <c r="A310" s="196" t="s">
        <v>332</v>
      </c>
      <c r="B310" s="185">
        <v>0</v>
      </c>
      <c r="C310" s="185">
        <v>0</v>
      </c>
      <c r="D310" s="186" t="e">
        <f t="shared" si="4"/>
        <v>#DIV/0!</v>
      </c>
      <c r="E310" s="187"/>
    </row>
    <row r="311" customHeight="1" spans="1:5">
      <c r="A311" s="196" t="s">
        <v>333</v>
      </c>
      <c r="B311" s="185">
        <v>0</v>
      </c>
      <c r="C311" s="185">
        <v>0</v>
      </c>
      <c r="D311" s="186" t="e">
        <f t="shared" si="4"/>
        <v>#DIV/0!</v>
      </c>
      <c r="E311" s="187"/>
    </row>
    <row r="312" customHeight="1" spans="1:5">
      <c r="A312" s="192" t="s">
        <v>334</v>
      </c>
      <c r="B312" s="193">
        <f>SUM(B313:B322)</f>
        <v>61250</v>
      </c>
      <c r="C312" s="193">
        <f>SUM(C313:C322)</f>
        <v>61254</v>
      </c>
      <c r="D312" s="194">
        <f t="shared" si="4"/>
        <v>1.00006530612245</v>
      </c>
      <c r="E312" s="195"/>
    </row>
    <row r="313" customHeight="1" spans="1:5">
      <c r="A313" s="196" t="s">
        <v>142</v>
      </c>
      <c r="B313" s="185">
        <v>54956</v>
      </c>
      <c r="C313" s="185">
        <v>54960</v>
      </c>
      <c r="D313" s="186">
        <f t="shared" si="4"/>
        <v>1.00007278550113</v>
      </c>
      <c r="E313" s="187"/>
    </row>
    <row r="314" customHeight="1" spans="1:5">
      <c r="A314" s="196" t="s">
        <v>143</v>
      </c>
      <c r="B314" s="185">
        <v>0</v>
      </c>
      <c r="C314" s="185">
        <v>0</v>
      </c>
      <c r="D314" s="186" t="e">
        <f t="shared" ref="D314:D377" si="7">C314/B314</f>
        <v>#DIV/0!</v>
      </c>
      <c r="E314" s="187"/>
    </row>
    <row r="315" customHeight="1" spans="1:5">
      <c r="A315" s="196" t="s">
        <v>144</v>
      </c>
      <c r="B315" s="185">
        <v>0</v>
      </c>
      <c r="C315" s="185">
        <v>0</v>
      </c>
      <c r="D315" s="186" t="e">
        <f t="shared" si="7"/>
        <v>#DIV/0!</v>
      </c>
      <c r="E315" s="187"/>
    </row>
    <row r="316" customHeight="1" spans="1:5">
      <c r="A316" s="196" t="s">
        <v>183</v>
      </c>
      <c r="B316" s="185">
        <v>0</v>
      </c>
      <c r="C316" s="185">
        <v>0</v>
      </c>
      <c r="D316" s="186" t="e">
        <f t="shared" si="7"/>
        <v>#DIV/0!</v>
      </c>
      <c r="E316" s="187"/>
    </row>
    <row r="317" customHeight="1" spans="1:5">
      <c r="A317" s="196" t="s">
        <v>335</v>
      </c>
      <c r="B317" s="185">
        <v>486</v>
      </c>
      <c r="C317" s="185">
        <v>486</v>
      </c>
      <c r="D317" s="186">
        <f t="shared" si="7"/>
        <v>1</v>
      </c>
      <c r="E317" s="187"/>
    </row>
    <row r="318" customHeight="1" spans="1:5">
      <c r="A318" s="196" t="s">
        <v>336</v>
      </c>
      <c r="B318" s="185">
        <v>0</v>
      </c>
      <c r="C318" s="185">
        <v>0</v>
      </c>
      <c r="D318" s="186" t="e">
        <f t="shared" si="7"/>
        <v>#DIV/0!</v>
      </c>
      <c r="E318" s="187"/>
    </row>
    <row r="319" s="179" customFormat="1" customHeight="1" spans="1:44">
      <c r="A319" s="196" t="s">
        <v>337</v>
      </c>
      <c r="B319" s="185">
        <v>0</v>
      </c>
      <c r="C319" s="185">
        <v>0</v>
      </c>
      <c r="D319" s="186" t="e">
        <f t="shared" si="7"/>
        <v>#DIV/0!</v>
      </c>
      <c r="E319" s="187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</row>
    <row r="320" customHeight="1" spans="1:5">
      <c r="A320" s="196" t="s">
        <v>338</v>
      </c>
      <c r="B320" s="185">
        <v>0</v>
      </c>
      <c r="C320" s="185">
        <v>0</v>
      </c>
      <c r="D320" s="186" t="e">
        <f t="shared" si="7"/>
        <v>#DIV/0!</v>
      </c>
      <c r="E320" s="187"/>
    </row>
    <row r="321" customHeight="1" spans="1:5">
      <c r="A321" s="196" t="s">
        <v>151</v>
      </c>
      <c r="B321" s="185">
        <v>0</v>
      </c>
      <c r="C321" s="185">
        <v>0</v>
      </c>
      <c r="D321" s="186" t="e">
        <f t="shared" si="7"/>
        <v>#DIV/0!</v>
      </c>
      <c r="E321" s="187"/>
    </row>
    <row r="322" customHeight="1" spans="1:5">
      <c r="A322" s="196" t="s">
        <v>339</v>
      </c>
      <c r="B322" s="185">
        <v>5808</v>
      </c>
      <c r="C322" s="185">
        <v>5808</v>
      </c>
      <c r="D322" s="186">
        <f t="shared" si="7"/>
        <v>1</v>
      </c>
      <c r="E322" s="187"/>
    </row>
    <row r="323" customHeight="1" spans="1:5">
      <c r="A323" s="192" t="s">
        <v>340</v>
      </c>
      <c r="B323" s="193">
        <f>SUM(B324:B329)</f>
        <v>80</v>
      </c>
      <c r="C323" s="193">
        <f>SUM(C324:C329)</f>
        <v>80</v>
      </c>
      <c r="D323" s="194">
        <f t="shared" si="7"/>
        <v>1</v>
      </c>
      <c r="E323" s="195"/>
    </row>
    <row r="324" customHeight="1" spans="1:5">
      <c r="A324" s="196" t="s">
        <v>142</v>
      </c>
      <c r="B324" s="185">
        <v>0</v>
      </c>
      <c r="C324" s="185">
        <v>0</v>
      </c>
      <c r="D324" s="186" t="e">
        <f t="shared" si="7"/>
        <v>#DIV/0!</v>
      </c>
      <c r="E324" s="187"/>
    </row>
    <row r="325" customHeight="1" spans="1:5">
      <c r="A325" s="196" t="s">
        <v>143</v>
      </c>
      <c r="B325" s="185">
        <v>0</v>
      </c>
      <c r="C325" s="185">
        <v>0</v>
      </c>
      <c r="D325" s="186" t="e">
        <f t="shared" si="7"/>
        <v>#DIV/0!</v>
      </c>
      <c r="E325" s="187"/>
    </row>
    <row r="326" customHeight="1" spans="1:5">
      <c r="A326" s="196" t="s">
        <v>144</v>
      </c>
      <c r="B326" s="185">
        <v>0</v>
      </c>
      <c r="C326" s="185">
        <v>0</v>
      </c>
      <c r="D326" s="186" t="e">
        <f t="shared" si="7"/>
        <v>#DIV/0!</v>
      </c>
      <c r="E326" s="187"/>
    </row>
    <row r="327" customHeight="1" spans="1:5">
      <c r="A327" s="196" t="s">
        <v>341</v>
      </c>
      <c r="B327" s="185">
        <v>0</v>
      </c>
      <c r="C327" s="185">
        <v>0</v>
      </c>
      <c r="D327" s="186" t="e">
        <f t="shared" si="7"/>
        <v>#DIV/0!</v>
      </c>
      <c r="E327" s="187"/>
    </row>
    <row r="328" s="179" customFormat="1" customHeight="1" spans="1:44">
      <c r="A328" s="196" t="s">
        <v>151</v>
      </c>
      <c r="B328" s="185">
        <v>0</v>
      </c>
      <c r="C328" s="185">
        <v>0</v>
      </c>
      <c r="D328" s="186" t="e">
        <f t="shared" si="7"/>
        <v>#DIV/0!</v>
      </c>
      <c r="E328" s="187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</row>
    <row r="329" customHeight="1" spans="1:5">
      <c r="A329" s="196" t="s">
        <v>342</v>
      </c>
      <c r="B329" s="185">
        <v>80</v>
      </c>
      <c r="C329" s="185">
        <v>80</v>
      </c>
      <c r="D329" s="186">
        <f t="shared" si="7"/>
        <v>1</v>
      </c>
      <c r="E329" s="187"/>
    </row>
    <row r="330" customHeight="1" spans="1:5">
      <c r="A330" s="192" t="s">
        <v>343</v>
      </c>
      <c r="B330" s="193">
        <f>SUM(B331:B337)</f>
        <v>0</v>
      </c>
      <c r="C330" s="193">
        <f>SUM(C331:C337)</f>
        <v>0</v>
      </c>
      <c r="D330" s="194" t="e">
        <f t="shared" si="7"/>
        <v>#DIV/0!</v>
      </c>
      <c r="E330" s="195"/>
    </row>
    <row r="331" customHeight="1" spans="1:5">
      <c r="A331" s="196" t="s">
        <v>142</v>
      </c>
      <c r="B331" s="185">
        <v>0</v>
      </c>
      <c r="C331" s="185">
        <v>0</v>
      </c>
      <c r="D331" s="186" t="e">
        <f t="shared" si="7"/>
        <v>#DIV/0!</v>
      </c>
      <c r="E331" s="187"/>
    </row>
    <row r="332" customHeight="1" spans="1:5">
      <c r="A332" s="196" t="s">
        <v>143</v>
      </c>
      <c r="B332" s="185">
        <v>0</v>
      </c>
      <c r="C332" s="185">
        <v>0</v>
      </c>
      <c r="D332" s="186" t="e">
        <f t="shared" si="7"/>
        <v>#DIV/0!</v>
      </c>
      <c r="E332" s="187"/>
    </row>
    <row r="333" customHeight="1" spans="1:5">
      <c r="A333" s="196" t="s">
        <v>144</v>
      </c>
      <c r="B333" s="185">
        <v>0</v>
      </c>
      <c r="C333" s="185">
        <v>0</v>
      </c>
      <c r="D333" s="186" t="e">
        <f t="shared" si="7"/>
        <v>#DIV/0!</v>
      </c>
      <c r="E333" s="187"/>
    </row>
    <row r="334" customHeight="1" spans="1:5">
      <c r="A334" s="196" t="s">
        <v>344</v>
      </c>
      <c r="B334" s="185">
        <v>0</v>
      </c>
      <c r="C334" s="185">
        <v>0</v>
      </c>
      <c r="D334" s="186" t="e">
        <f t="shared" si="7"/>
        <v>#DIV/0!</v>
      </c>
      <c r="E334" s="187"/>
    </row>
    <row r="335" customHeight="1" spans="1:5">
      <c r="A335" s="196" t="s">
        <v>345</v>
      </c>
      <c r="B335" s="185">
        <v>0</v>
      </c>
      <c r="C335" s="185">
        <v>0</v>
      </c>
      <c r="D335" s="186" t="e">
        <f t="shared" si="7"/>
        <v>#DIV/0!</v>
      </c>
      <c r="E335" s="187"/>
    </row>
    <row r="336" customHeight="1" spans="1:5">
      <c r="A336" s="196" t="s">
        <v>151</v>
      </c>
      <c r="B336" s="185">
        <v>0</v>
      </c>
      <c r="C336" s="185">
        <v>0</v>
      </c>
      <c r="D336" s="186" t="e">
        <f t="shared" si="7"/>
        <v>#DIV/0!</v>
      </c>
      <c r="E336" s="187"/>
    </row>
    <row r="337" customHeight="1" spans="1:5">
      <c r="A337" s="196" t="s">
        <v>346</v>
      </c>
      <c r="B337" s="185">
        <v>0</v>
      </c>
      <c r="C337" s="185">
        <v>0</v>
      </c>
      <c r="D337" s="186" t="e">
        <f t="shared" si="7"/>
        <v>#DIV/0!</v>
      </c>
      <c r="E337" s="187"/>
    </row>
    <row r="338" customHeight="1" spans="1:5">
      <c r="A338" s="192" t="s">
        <v>347</v>
      </c>
      <c r="B338" s="193">
        <f>SUM(B339:B346)</f>
        <v>0</v>
      </c>
      <c r="C338" s="193">
        <f>SUM(C339:C346)</f>
        <v>0</v>
      </c>
      <c r="D338" s="194" t="e">
        <f t="shared" si="7"/>
        <v>#DIV/0!</v>
      </c>
      <c r="E338" s="195"/>
    </row>
    <row r="339" customHeight="1" spans="1:5">
      <c r="A339" s="196" t="s">
        <v>142</v>
      </c>
      <c r="B339" s="185">
        <v>0</v>
      </c>
      <c r="C339" s="185">
        <v>0</v>
      </c>
      <c r="D339" s="186" t="e">
        <f t="shared" si="7"/>
        <v>#DIV/0!</v>
      </c>
      <c r="E339" s="187"/>
    </row>
    <row r="340" customHeight="1" spans="1:5">
      <c r="A340" s="196" t="s">
        <v>143</v>
      </c>
      <c r="B340" s="185">
        <v>0</v>
      </c>
      <c r="C340" s="185">
        <v>0</v>
      </c>
      <c r="D340" s="186" t="e">
        <f t="shared" si="7"/>
        <v>#DIV/0!</v>
      </c>
      <c r="E340" s="187"/>
    </row>
    <row r="341" customHeight="1" spans="1:5">
      <c r="A341" s="196" t="s">
        <v>144</v>
      </c>
      <c r="B341" s="185">
        <v>0</v>
      </c>
      <c r="C341" s="185">
        <v>0</v>
      </c>
      <c r="D341" s="186" t="e">
        <f t="shared" si="7"/>
        <v>#DIV/0!</v>
      </c>
      <c r="E341" s="187"/>
    </row>
    <row r="342" s="179" customFormat="1" customHeight="1" spans="1:44">
      <c r="A342" s="196" t="s">
        <v>348</v>
      </c>
      <c r="B342" s="185">
        <v>0</v>
      </c>
      <c r="C342" s="185">
        <v>0</v>
      </c>
      <c r="D342" s="186" t="e">
        <f t="shared" si="7"/>
        <v>#DIV/0!</v>
      </c>
      <c r="E342" s="187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</row>
    <row r="343" customHeight="1" spans="1:5">
      <c r="A343" s="196" t="s">
        <v>349</v>
      </c>
      <c r="B343" s="185">
        <v>0</v>
      </c>
      <c r="C343" s="185">
        <v>0</v>
      </c>
      <c r="D343" s="186" t="e">
        <f t="shared" si="7"/>
        <v>#DIV/0!</v>
      </c>
      <c r="E343" s="187"/>
    </row>
    <row r="344" customHeight="1" spans="1:5">
      <c r="A344" s="196" t="s">
        <v>350</v>
      </c>
      <c r="B344" s="185">
        <v>0</v>
      </c>
      <c r="C344" s="185">
        <v>0</v>
      </c>
      <c r="D344" s="186" t="e">
        <f t="shared" si="7"/>
        <v>#DIV/0!</v>
      </c>
      <c r="E344" s="187"/>
    </row>
    <row r="345" customHeight="1" spans="1:5">
      <c r="A345" s="196" t="s">
        <v>151</v>
      </c>
      <c r="B345" s="185">
        <v>0</v>
      </c>
      <c r="C345" s="185">
        <v>0</v>
      </c>
      <c r="D345" s="186" t="e">
        <f t="shared" si="7"/>
        <v>#DIV/0!</v>
      </c>
      <c r="E345" s="187"/>
    </row>
    <row r="346" customHeight="1" spans="1:5">
      <c r="A346" s="196" t="s">
        <v>351</v>
      </c>
      <c r="B346" s="185">
        <v>0</v>
      </c>
      <c r="C346" s="185">
        <v>0</v>
      </c>
      <c r="D346" s="186" t="e">
        <f t="shared" si="7"/>
        <v>#DIV/0!</v>
      </c>
      <c r="E346" s="187"/>
    </row>
    <row r="347" customHeight="1" spans="1:5">
      <c r="A347" s="192" t="s">
        <v>352</v>
      </c>
      <c r="B347" s="193">
        <f>SUM(B348:B362)</f>
        <v>1997</v>
      </c>
      <c r="C347" s="193">
        <f>SUM(C348:C362)</f>
        <v>1997</v>
      </c>
      <c r="D347" s="194">
        <f t="shared" si="7"/>
        <v>1</v>
      </c>
      <c r="E347" s="195"/>
    </row>
    <row r="348" customHeight="1" spans="1:5">
      <c r="A348" s="196" t="s">
        <v>142</v>
      </c>
      <c r="B348" s="185">
        <v>1628</v>
      </c>
      <c r="C348" s="185">
        <v>1628</v>
      </c>
      <c r="D348" s="186">
        <f t="shared" si="7"/>
        <v>1</v>
      </c>
      <c r="E348" s="187"/>
    </row>
    <row r="349" customHeight="1" spans="1:5">
      <c r="A349" s="196" t="s">
        <v>143</v>
      </c>
      <c r="B349" s="185">
        <v>2</v>
      </c>
      <c r="C349" s="185">
        <v>2</v>
      </c>
      <c r="D349" s="186">
        <f t="shared" si="7"/>
        <v>1</v>
      </c>
      <c r="E349" s="187"/>
    </row>
    <row r="350" customHeight="1" spans="1:5">
      <c r="A350" s="196" t="s">
        <v>144</v>
      </c>
      <c r="B350" s="185">
        <v>0</v>
      </c>
      <c r="C350" s="185">
        <v>0</v>
      </c>
      <c r="D350" s="186" t="e">
        <f t="shared" si="7"/>
        <v>#DIV/0!</v>
      </c>
      <c r="E350" s="187"/>
    </row>
    <row r="351" s="179" customFormat="1" customHeight="1" spans="1:44">
      <c r="A351" s="196" t="s">
        <v>353</v>
      </c>
      <c r="B351" s="185">
        <v>41</v>
      </c>
      <c r="C351" s="185">
        <v>41</v>
      </c>
      <c r="D351" s="186">
        <f t="shared" si="7"/>
        <v>1</v>
      </c>
      <c r="E351" s="187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</row>
    <row r="352" customHeight="1" spans="1:5">
      <c r="A352" s="196" t="s">
        <v>354</v>
      </c>
      <c r="B352" s="185">
        <v>20</v>
      </c>
      <c r="C352" s="185">
        <v>20</v>
      </c>
      <c r="D352" s="186">
        <f t="shared" si="7"/>
        <v>1</v>
      </c>
      <c r="E352" s="187"/>
    </row>
    <row r="353" customHeight="1" spans="1:5">
      <c r="A353" s="196" t="s">
        <v>355</v>
      </c>
      <c r="B353" s="185">
        <v>40</v>
      </c>
      <c r="C353" s="185">
        <v>40</v>
      </c>
      <c r="D353" s="186">
        <f t="shared" si="7"/>
        <v>1</v>
      </c>
      <c r="E353" s="187"/>
    </row>
    <row r="354" customHeight="1" spans="1:5">
      <c r="A354" s="196" t="s">
        <v>356</v>
      </c>
      <c r="B354" s="185">
        <v>47</v>
      </c>
      <c r="C354" s="185">
        <v>47</v>
      </c>
      <c r="D354" s="186">
        <f t="shared" si="7"/>
        <v>1</v>
      </c>
      <c r="E354" s="187"/>
    </row>
    <row r="355" customHeight="1" spans="1:5">
      <c r="A355" s="196" t="s">
        <v>357</v>
      </c>
      <c r="B355" s="185">
        <v>0</v>
      </c>
      <c r="C355" s="185">
        <v>0</v>
      </c>
      <c r="D355" s="186" t="e">
        <f t="shared" si="7"/>
        <v>#DIV/0!</v>
      </c>
      <c r="E355" s="187"/>
    </row>
    <row r="356" customHeight="1" spans="1:5">
      <c r="A356" s="196" t="s">
        <v>358</v>
      </c>
      <c r="B356" s="185">
        <v>0</v>
      </c>
      <c r="C356" s="185">
        <v>0</v>
      </c>
      <c r="D356" s="186" t="e">
        <f t="shared" si="7"/>
        <v>#DIV/0!</v>
      </c>
      <c r="E356" s="187"/>
    </row>
    <row r="357" customHeight="1" spans="1:5">
      <c r="A357" s="196" t="s">
        <v>359</v>
      </c>
      <c r="B357" s="185">
        <v>4</v>
      </c>
      <c r="C357" s="185">
        <v>4</v>
      </c>
      <c r="D357" s="186">
        <f t="shared" si="7"/>
        <v>1</v>
      </c>
      <c r="E357" s="187"/>
    </row>
    <row r="358" customHeight="1" spans="1:5">
      <c r="A358" s="196" t="s">
        <v>360</v>
      </c>
      <c r="B358" s="185">
        <v>0</v>
      </c>
      <c r="C358" s="185">
        <v>0</v>
      </c>
      <c r="D358" s="186" t="e">
        <f t="shared" si="7"/>
        <v>#DIV/0!</v>
      </c>
      <c r="E358" s="187"/>
    </row>
    <row r="359" customHeight="1" spans="1:5">
      <c r="A359" s="196" t="s">
        <v>361</v>
      </c>
      <c r="B359" s="185">
        <v>80</v>
      </c>
      <c r="C359" s="185">
        <v>80</v>
      </c>
      <c r="D359" s="186">
        <f t="shared" si="7"/>
        <v>1</v>
      </c>
      <c r="E359" s="187"/>
    </row>
    <row r="360" s="179" customFormat="1" customHeight="1" spans="1:44">
      <c r="A360" s="196" t="s">
        <v>183</v>
      </c>
      <c r="B360" s="185">
        <v>30</v>
      </c>
      <c r="C360" s="185">
        <v>30</v>
      </c>
      <c r="D360" s="186">
        <f t="shared" si="7"/>
        <v>1</v>
      </c>
      <c r="E360" s="187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</row>
    <row r="361" customHeight="1" spans="1:5">
      <c r="A361" s="196" t="s">
        <v>151</v>
      </c>
      <c r="B361" s="185">
        <v>105</v>
      </c>
      <c r="C361" s="185">
        <v>105</v>
      </c>
      <c r="D361" s="186">
        <f t="shared" si="7"/>
        <v>1</v>
      </c>
      <c r="E361" s="187"/>
    </row>
    <row r="362" customHeight="1" spans="1:5">
      <c r="A362" s="196" t="s">
        <v>362</v>
      </c>
      <c r="B362" s="185">
        <v>0</v>
      </c>
      <c r="C362" s="185">
        <v>0</v>
      </c>
      <c r="D362" s="186" t="e">
        <f t="shared" si="7"/>
        <v>#DIV/0!</v>
      </c>
      <c r="E362" s="187"/>
    </row>
    <row r="363" customHeight="1" spans="1:5">
      <c r="A363" s="192" t="s">
        <v>363</v>
      </c>
      <c r="B363" s="193">
        <f>SUM(B364:B372)</f>
        <v>0</v>
      </c>
      <c r="C363" s="193">
        <f>SUM(C364:C372)</f>
        <v>0</v>
      </c>
      <c r="D363" s="194" t="e">
        <f t="shared" si="7"/>
        <v>#DIV/0!</v>
      </c>
      <c r="E363" s="195"/>
    </row>
    <row r="364" customHeight="1" spans="1:5">
      <c r="A364" s="196" t="s">
        <v>142</v>
      </c>
      <c r="B364" s="185">
        <v>0</v>
      </c>
      <c r="C364" s="185">
        <v>0</v>
      </c>
      <c r="D364" s="186" t="e">
        <f t="shared" si="7"/>
        <v>#DIV/0!</v>
      </c>
      <c r="E364" s="187"/>
    </row>
    <row r="365" customHeight="1" spans="1:5">
      <c r="A365" s="196" t="s">
        <v>143</v>
      </c>
      <c r="B365" s="185">
        <v>0</v>
      </c>
      <c r="C365" s="185">
        <v>0</v>
      </c>
      <c r="D365" s="186" t="e">
        <f t="shared" si="7"/>
        <v>#DIV/0!</v>
      </c>
      <c r="E365" s="187"/>
    </row>
    <row r="366" customHeight="1" spans="1:5">
      <c r="A366" s="196" t="s">
        <v>144</v>
      </c>
      <c r="B366" s="185">
        <v>0</v>
      </c>
      <c r="C366" s="185">
        <v>0</v>
      </c>
      <c r="D366" s="186" t="e">
        <f t="shared" si="7"/>
        <v>#DIV/0!</v>
      </c>
      <c r="E366" s="187"/>
    </row>
    <row r="367" customHeight="1" spans="1:5">
      <c r="A367" s="196" t="s">
        <v>364</v>
      </c>
      <c r="B367" s="185">
        <v>0</v>
      </c>
      <c r="C367" s="185">
        <v>0</v>
      </c>
      <c r="D367" s="186" t="e">
        <f t="shared" si="7"/>
        <v>#DIV/0!</v>
      </c>
      <c r="E367" s="187"/>
    </row>
    <row r="368" s="179" customFormat="1" customHeight="1" spans="1:44">
      <c r="A368" s="196" t="s">
        <v>365</v>
      </c>
      <c r="B368" s="185">
        <v>0</v>
      </c>
      <c r="C368" s="185">
        <v>0</v>
      </c>
      <c r="D368" s="186" t="e">
        <f t="shared" si="7"/>
        <v>#DIV/0!</v>
      </c>
      <c r="E368" s="187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</row>
    <row r="369" customHeight="1" spans="1:5">
      <c r="A369" s="196" t="s">
        <v>366</v>
      </c>
      <c r="B369" s="185">
        <v>0</v>
      </c>
      <c r="C369" s="185">
        <v>0</v>
      </c>
      <c r="D369" s="186" t="e">
        <f t="shared" si="7"/>
        <v>#DIV/0!</v>
      </c>
      <c r="E369" s="187"/>
    </row>
    <row r="370" customHeight="1" spans="1:5">
      <c r="A370" s="196" t="s">
        <v>183</v>
      </c>
      <c r="B370" s="185">
        <v>0</v>
      </c>
      <c r="C370" s="185">
        <v>0</v>
      </c>
      <c r="D370" s="186" t="e">
        <f t="shared" si="7"/>
        <v>#DIV/0!</v>
      </c>
      <c r="E370" s="187"/>
    </row>
    <row r="371" customHeight="1" spans="1:5">
      <c r="A371" s="196" t="s">
        <v>151</v>
      </c>
      <c r="B371" s="185">
        <v>0</v>
      </c>
      <c r="C371" s="185">
        <v>0</v>
      </c>
      <c r="D371" s="186" t="e">
        <f t="shared" si="7"/>
        <v>#DIV/0!</v>
      </c>
      <c r="E371" s="187"/>
    </row>
    <row r="372" customHeight="1" spans="1:5">
      <c r="A372" s="196" t="s">
        <v>367</v>
      </c>
      <c r="B372" s="185">
        <v>0</v>
      </c>
      <c r="C372" s="185">
        <v>0</v>
      </c>
      <c r="D372" s="186" t="e">
        <f t="shared" si="7"/>
        <v>#DIV/0!</v>
      </c>
      <c r="E372" s="187"/>
    </row>
    <row r="373" customHeight="1" spans="1:5">
      <c r="A373" s="192" t="s">
        <v>368</v>
      </c>
      <c r="B373" s="193">
        <f>SUM(B374:B382)</f>
        <v>0</v>
      </c>
      <c r="C373" s="193">
        <f>SUM(C374:C382)</f>
        <v>0</v>
      </c>
      <c r="D373" s="194" t="e">
        <f t="shared" si="7"/>
        <v>#DIV/0!</v>
      </c>
      <c r="E373" s="195"/>
    </row>
    <row r="374" customHeight="1" spans="1:5">
      <c r="A374" s="196" t="s">
        <v>142</v>
      </c>
      <c r="B374" s="185">
        <v>0</v>
      </c>
      <c r="C374" s="185">
        <v>0</v>
      </c>
      <c r="D374" s="186" t="e">
        <f t="shared" si="7"/>
        <v>#DIV/0!</v>
      </c>
      <c r="E374" s="187"/>
    </row>
    <row r="375" customHeight="1" spans="1:5">
      <c r="A375" s="196" t="s">
        <v>143</v>
      </c>
      <c r="B375" s="185">
        <v>0</v>
      </c>
      <c r="C375" s="185">
        <v>0</v>
      </c>
      <c r="D375" s="186" t="e">
        <f t="shared" si="7"/>
        <v>#DIV/0!</v>
      </c>
      <c r="E375" s="187"/>
    </row>
    <row r="376" s="179" customFormat="1" customHeight="1" spans="1:44">
      <c r="A376" s="196" t="s">
        <v>144</v>
      </c>
      <c r="B376" s="185">
        <v>0</v>
      </c>
      <c r="C376" s="185">
        <v>0</v>
      </c>
      <c r="D376" s="186" t="e">
        <f t="shared" si="7"/>
        <v>#DIV/0!</v>
      </c>
      <c r="E376" s="187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</row>
    <row r="377" customHeight="1" spans="1:5">
      <c r="A377" s="196" t="s">
        <v>369</v>
      </c>
      <c r="B377" s="185">
        <v>0</v>
      </c>
      <c r="C377" s="185">
        <v>0</v>
      </c>
      <c r="D377" s="186" t="e">
        <f t="shared" si="7"/>
        <v>#DIV/0!</v>
      </c>
      <c r="E377" s="187"/>
    </row>
    <row r="378" customHeight="1" spans="1:5">
      <c r="A378" s="196" t="s">
        <v>370</v>
      </c>
      <c r="B378" s="185">
        <v>0</v>
      </c>
      <c r="C378" s="185">
        <v>0</v>
      </c>
      <c r="D378" s="186" t="e">
        <f t="shared" ref="D378:D441" si="8">C378/B378</f>
        <v>#DIV/0!</v>
      </c>
      <c r="E378" s="187"/>
    </row>
    <row r="379" customHeight="1" spans="1:5">
      <c r="A379" s="196" t="s">
        <v>371</v>
      </c>
      <c r="B379" s="185">
        <v>0</v>
      </c>
      <c r="C379" s="185">
        <v>0</v>
      </c>
      <c r="D379" s="186" t="e">
        <f t="shared" si="8"/>
        <v>#DIV/0!</v>
      </c>
      <c r="E379" s="187"/>
    </row>
    <row r="380" customHeight="1" spans="1:5">
      <c r="A380" s="196" t="s">
        <v>183</v>
      </c>
      <c r="B380" s="185">
        <v>0</v>
      </c>
      <c r="C380" s="185">
        <v>0</v>
      </c>
      <c r="D380" s="186" t="e">
        <f t="shared" si="8"/>
        <v>#DIV/0!</v>
      </c>
      <c r="E380" s="187"/>
    </row>
    <row r="381" customHeight="1" spans="1:5">
      <c r="A381" s="196" t="s">
        <v>151</v>
      </c>
      <c r="B381" s="185">
        <v>0</v>
      </c>
      <c r="C381" s="185">
        <v>0</v>
      </c>
      <c r="D381" s="186" t="e">
        <f t="shared" si="8"/>
        <v>#DIV/0!</v>
      </c>
      <c r="E381" s="187"/>
    </row>
    <row r="382" customHeight="1" spans="1:5">
      <c r="A382" s="196" t="s">
        <v>372</v>
      </c>
      <c r="B382" s="185">
        <v>0</v>
      </c>
      <c r="C382" s="185">
        <v>0</v>
      </c>
      <c r="D382" s="186" t="e">
        <f t="shared" si="8"/>
        <v>#DIV/0!</v>
      </c>
      <c r="E382" s="187"/>
    </row>
    <row r="383" customHeight="1" spans="1:5">
      <c r="A383" s="192" t="s">
        <v>373</v>
      </c>
      <c r="B383" s="193">
        <f>SUM(B384:B390)</f>
        <v>0</v>
      </c>
      <c r="C383" s="193">
        <f>SUM(C384:C390)</f>
        <v>0</v>
      </c>
      <c r="D383" s="194" t="e">
        <f t="shared" si="8"/>
        <v>#DIV/0!</v>
      </c>
      <c r="E383" s="195"/>
    </row>
    <row r="384" customHeight="1" spans="1:5">
      <c r="A384" s="196" t="s">
        <v>142</v>
      </c>
      <c r="B384" s="185">
        <v>0</v>
      </c>
      <c r="C384" s="185">
        <v>0</v>
      </c>
      <c r="D384" s="186" t="e">
        <f t="shared" si="8"/>
        <v>#DIV/0!</v>
      </c>
      <c r="E384" s="187"/>
    </row>
    <row r="385" s="179" customFormat="1" customHeight="1" spans="1:44">
      <c r="A385" s="196" t="s">
        <v>143</v>
      </c>
      <c r="B385" s="185">
        <v>0</v>
      </c>
      <c r="C385" s="185">
        <v>0</v>
      </c>
      <c r="D385" s="186" t="e">
        <f t="shared" si="8"/>
        <v>#DIV/0!</v>
      </c>
      <c r="E385" s="187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</row>
    <row r="386" s="180" customFormat="1" customHeight="1" spans="1:44">
      <c r="A386" s="196" t="s">
        <v>144</v>
      </c>
      <c r="B386" s="185">
        <v>0</v>
      </c>
      <c r="C386" s="185">
        <v>0</v>
      </c>
      <c r="D386" s="186" t="e">
        <f t="shared" si="8"/>
        <v>#DIV/0!</v>
      </c>
      <c r="E386" s="187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</row>
    <row r="387" s="179" customFormat="1" customHeight="1" spans="1:44">
      <c r="A387" s="196" t="s">
        <v>374</v>
      </c>
      <c r="B387" s="185">
        <v>0</v>
      </c>
      <c r="C387" s="185">
        <v>0</v>
      </c>
      <c r="D387" s="186" t="e">
        <f t="shared" si="8"/>
        <v>#DIV/0!</v>
      </c>
      <c r="E387" s="187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</row>
    <row r="388" customHeight="1" spans="1:5">
      <c r="A388" s="196" t="s">
        <v>375</v>
      </c>
      <c r="B388" s="185">
        <v>0</v>
      </c>
      <c r="C388" s="185">
        <v>0</v>
      </c>
      <c r="D388" s="186" t="e">
        <f t="shared" si="8"/>
        <v>#DIV/0!</v>
      </c>
      <c r="E388" s="187"/>
    </row>
    <row r="389" customHeight="1" spans="1:5">
      <c r="A389" s="196" t="s">
        <v>151</v>
      </c>
      <c r="B389" s="185">
        <v>0</v>
      </c>
      <c r="C389" s="185">
        <v>0</v>
      </c>
      <c r="D389" s="186" t="e">
        <f t="shared" si="8"/>
        <v>#DIV/0!</v>
      </c>
      <c r="E389" s="187"/>
    </row>
    <row r="390" customHeight="1" spans="1:5">
      <c r="A390" s="196" t="s">
        <v>376</v>
      </c>
      <c r="B390" s="185">
        <v>0</v>
      </c>
      <c r="C390" s="185">
        <v>0</v>
      </c>
      <c r="D390" s="186" t="e">
        <f t="shared" si="8"/>
        <v>#DIV/0!</v>
      </c>
      <c r="E390" s="187"/>
    </row>
    <row r="391" customHeight="1" spans="1:5">
      <c r="A391" s="192" t="s">
        <v>377</v>
      </c>
      <c r="B391" s="193">
        <f>SUM(B392:B396)</f>
        <v>0</v>
      </c>
      <c r="C391" s="193">
        <f>SUM(C392:C396)</f>
        <v>0</v>
      </c>
      <c r="D391" s="194" t="e">
        <f t="shared" si="8"/>
        <v>#DIV/0!</v>
      </c>
      <c r="E391" s="195"/>
    </row>
    <row r="392" s="179" customFormat="1" customHeight="1" spans="1:44">
      <c r="A392" s="196" t="s">
        <v>142</v>
      </c>
      <c r="B392" s="185">
        <v>0</v>
      </c>
      <c r="C392" s="185">
        <v>0</v>
      </c>
      <c r="D392" s="186" t="e">
        <f t="shared" si="8"/>
        <v>#DIV/0!</v>
      </c>
      <c r="E392" s="187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</row>
    <row r="393" customHeight="1" spans="1:5">
      <c r="A393" s="196" t="s">
        <v>143</v>
      </c>
      <c r="B393" s="185">
        <v>0</v>
      </c>
      <c r="C393" s="185">
        <v>0</v>
      </c>
      <c r="D393" s="186" t="e">
        <f t="shared" si="8"/>
        <v>#DIV/0!</v>
      </c>
      <c r="E393" s="187"/>
    </row>
    <row r="394" customHeight="1" spans="1:5">
      <c r="A394" s="196" t="s">
        <v>183</v>
      </c>
      <c r="B394" s="185">
        <v>0</v>
      </c>
      <c r="C394" s="185">
        <v>0</v>
      </c>
      <c r="D394" s="186" t="e">
        <f t="shared" si="8"/>
        <v>#DIV/0!</v>
      </c>
      <c r="E394" s="187"/>
    </row>
    <row r="395" customHeight="1" spans="1:5">
      <c r="A395" s="196" t="s">
        <v>378</v>
      </c>
      <c r="B395" s="185">
        <v>0</v>
      </c>
      <c r="C395" s="185">
        <v>0</v>
      </c>
      <c r="D395" s="186" t="e">
        <f t="shared" si="8"/>
        <v>#DIV/0!</v>
      </c>
      <c r="E395" s="187"/>
    </row>
    <row r="396" customHeight="1" spans="1:5">
      <c r="A396" s="196" t="s">
        <v>379</v>
      </c>
      <c r="B396" s="185">
        <v>0</v>
      </c>
      <c r="C396" s="185">
        <v>0</v>
      </c>
      <c r="D396" s="186" t="e">
        <f t="shared" si="8"/>
        <v>#DIV/0!</v>
      </c>
      <c r="E396" s="187"/>
    </row>
    <row r="397" customHeight="1" spans="1:5">
      <c r="A397" s="192" t="s">
        <v>380</v>
      </c>
      <c r="B397" s="193">
        <f>B398</f>
        <v>9</v>
      </c>
      <c r="C397" s="193">
        <f>C398</f>
        <v>9</v>
      </c>
      <c r="D397" s="194">
        <f t="shared" si="8"/>
        <v>1</v>
      </c>
      <c r="E397" s="195"/>
    </row>
    <row r="398" customHeight="1" spans="1:5">
      <c r="A398" s="196" t="s">
        <v>381</v>
      </c>
      <c r="B398" s="185">
        <v>9</v>
      </c>
      <c r="C398" s="185">
        <v>9</v>
      </c>
      <c r="D398" s="186">
        <f t="shared" si="8"/>
        <v>1</v>
      </c>
      <c r="E398" s="187"/>
    </row>
    <row r="399" customHeight="1" spans="1:5">
      <c r="A399" s="188" t="s">
        <v>382</v>
      </c>
      <c r="B399" s="189">
        <f>B400+B405+B414+B420+B426+B430+B434+B438+B444+B451</f>
        <v>123308</v>
      </c>
      <c r="C399" s="189">
        <f>C400+C405+C414+C420+C426+C430+C434+C438+C444+C451</f>
        <v>125300</v>
      </c>
      <c r="D399" s="190">
        <f t="shared" si="8"/>
        <v>1.01615466960781</v>
      </c>
      <c r="E399" s="191"/>
    </row>
    <row r="400" customHeight="1" spans="1:5">
      <c r="A400" s="192" t="s">
        <v>383</v>
      </c>
      <c r="B400" s="193">
        <f>SUM(B401:B404)</f>
        <v>1419</v>
      </c>
      <c r="C400" s="193">
        <f>SUM(C401:C404)</f>
        <v>1490</v>
      </c>
      <c r="D400" s="194">
        <f t="shared" si="8"/>
        <v>1.05003523608175</v>
      </c>
      <c r="E400" s="195"/>
    </row>
    <row r="401" s="179" customFormat="1" customHeight="1" spans="1:44">
      <c r="A401" s="196" t="s">
        <v>142</v>
      </c>
      <c r="B401" s="185">
        <v>1163</v>
      </c>
      <c r="C401" s="185">
        <v>1200</v>
      </c>
      <c r="D401" s="186">
        <f t="shared" si="8"/>
        <v>1.03181427343078</v>
      </c>
      <c r="E401" s="187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</row>
    <row r="402" customHeight="1" spans="1:5">
      <c r="A402" s="196" t="s">
        <v>143</v>
      </c>
      <c r="B402" s="185">
        <v>212</v>
      </c>
      <c r="C402" s="185">
        <v>240</v>
      </c>
      <c r="D402" s="186">
        <f t="shared" si="8"/>
        <v>1.13207547169811</v>
      </c>
      <c r="E402" s="187"/>
    </row>
    <row r="403" customHeight="1" spans="1:5">
      <c r="A403" s="196" t="s">
        <v>144</v>
      </c>
      <c r="B403" s="185">
        <v>0</v>
      </c>
      <c r="C403" s="185">
        <v>0</v>
      </c>
      <c r="D403" s="186" t="e">
        <f t="shared" si="8"/>
        <v>#DIV/0!</v>
      </c>
      <c r="E403" s="187"/>
    </row>
    <row r="404" customHeight="1" spans="1:5">
      <c r="A404" s="196" t="s">
        <v>384</v>
      </c>
      <c r="B404" s="185">
        <v>44</v>
      </c>
      <c r="C404" s="185">
        <v>50</v>
      </c>
      <c r="D404" s="186">
        <f t="shared" si="8"/>
        <v>1.13636363636364</v>
      </c>
      <c r="E404" s="187"/>
    </row>
    <row r="405" customHeight="1" spans="1:5">
      <c r="A405" s="192" t="s">
        <v>385</v>
      </c>
      <c r="B405" s="193">
        <f>SUM(B406:B413)</f>
        <v>104749</v>
      </c>
      <c r="C405" s="193">
        <f>SUM(C406:C413)</f>
        <v>106300</v>
      </c>
      <c r="D405" s="194">
        <f t="shared" si="8"/>
        <v>1.01480682393149</v>
      </c>
      <c r="E405" s="195"/>
    </row>
    <row r="406" customHeight="1" spans="1:5">
      <c r="A406" s="196" t="s">
        <v>386</v>
      </c>
      <c r="B406" s="185">
        <v>15621</v>
      </c>
      <c r="C406" s="185">
        <v>16000</v>
      </c>
      <c r="D406" s="186">
        <f t="shared" si="8"/>
        <v>1.02426221112605</v>
      </c>
      <c r="E406" s="187"/>
    </row>
    <row r="407" customHeight="1" spans="1:5">
      <c r="A407" s="196" t="s">
        <v>387</v>
      </c>
      <c r="B407" s="185">
        <v>48200</v>
      </c>
      <c r="C407" s="185">
        <v>48700</v>
      </c>
      <c r="D407" s="186">
        <f t="shared" si="8"/>
        <v>1.0103734439834</v>
      </c>
      <c r="E407" s="187"/>
    </row>
    <row r="408" s="179" customFormat="1" customHeight="1" spans="1:44">
      <c r="A408" s="196" t="s">
        <v>388</v>
      </c>
      <c r="B408" s="185">
        <v>25436</v>
      </c>
      <c r="C408" s="185">
        <v>26000</v>
      </c>
      <c r="D408" s="186">
        <f t="shared" si="8"/>
        <v>1.02217329768832</v>
      </c>
      <c r="E408" s="187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</row>
    <row r="409" customHeight="1" spans="1:5">
      <c r="A409" s="196" t="s">
        <v>389</v>
      </c>
      <c r="B409" s="185">
        <v>11540</v>
      </c>
      <c r="C409" s="185">
        <v>11600</v>
      </c>
      <c r="D409" s="186">
        <f t="shared" si="8"/>
        <v>1.0051993067591</v>
      </c>
      <c r="E409" s="187"/>
    </row>
    <row r="410" customHeight="1" spans="1:5">
      <c r="A410" s="196" t="s">
        <v>390</v>
      </c>
      <c r="B410" s="185">
        <v>0</v>
      </c>
      <c r="C410" s="185">
        <v>0</v>
      </c>
      <c r="D410" s="186" t="e">
        <f t="shared" si="8"/>
        <v>#DIV/0!</v>
      </c>
      <c r="E410" s="187"/>
    </row>
    <row r="411" customHeight="1" spans="1:5">
      <c r="A411" s="196" t="s">
        <v>391</v>
      </c>
      <c r="B411" s="185">
        <v>0</v>
      </c>
      <c r="C411" s="185">
        <v>0</v>
      </c>
      <c r="D411" s="186" t="e">
        <f t="shared" si="8"/>
        <v>#DIV/0!</v>
      </c>
      <c r="E411" s="187"/>
    </row>
    <row r="412" customHeight="1" spans="1:5">
      <c r="A412" s="196" t="s">
        <v>392</v>
      </c>
      <c r="B412" s="185">
        <v>0</v>
      </c>
      <c r="C412" s="185">
        <v>0</v>
      </c>
      <c r="D412" s="186" t="e">
        <f t="shared" si="8"/>
        <v>#DIV/0!</v>
      </c>
      <c r="E412" s="187"/>
    </row>
    <row r="413" customHeight="1" spans="1:5">
      <c r="A413" s="196" t="s">
        <v>393</v>
      </c>
      <c r="B413" s="185">
        <v>3952</v>
      </c>
      <c r="C413" s="185">
        <v>4000</v>
      </c>
      <c r="D413" s="186">
        <f t="shared" si="8"/>
        <v>1.01214574898785</v>
      </c>
      <c r="E413" s="187"/>
    </row>
    <row r="414" customHeight="1" spans="1:5">
      <c r="A414" s="192" t="s">
        <v>394</v>
      </c>
      <c r="B414" s="193">
        <f>SUM(B415:B419)</f>
        <v>6420</v>
      </c>
      <c r="C414" s="193">
        <f>SUM(C415:C419)</f>
        <v>6500</v>
      </c>
      <c r="D414" s="194">
        <f t="shared" si="8"/>
        <v>1.01246105919003</v>
      </c>
      <c r="E414" s="195"/>
    </row>
    <row r="415" customHeight="1" spans="1:5">
      <c r="A415" s="196" t="s">
        <v>395</v>
      </c>
      <c r="B415" s="185">
        <v>0</v>
      </c>
      <c r="C415" s="185">
        <v>0</v>
      </c>
      <c r="D415" s="186" t="e">
        <f t="shared" si="8"/>
        <v>#DIV/0!</v>
      </c>
      <c r="E415" s="187"/>
    </row>
    <row r="416" customHeight="1" spans="1:5">
      <c r="A416" s="196" t="s">
        <v>396</v>
      </c>
      <c r="B416" s="185">
        <v>6420</v>
      </c>
      <c r="C416" s="185">
        <v>6500</v>
      </c>
      <c r="D416" s="186">
        <f t="shared" si="8"/>
        <v>1.01246105919003</v>
      </c>
      <c r="E416" s="187"/>
    </row>
    <row r="417" s="179" customFormat="1" customHeight="1" spans="1:44">
      <c r="A417" s="196" t="s">
        <v>397</v>
      </c>
      <c r="B417" s="185">
        <v>0</v>
      </c>
      <c r="C417" s="185">
        <v>0</v>
      </c>
      <c r="D417" s="186" t="e">
        <f t="shared" si="8"/>
        <v>#DIV/0!</v>
      </c>
      <c r="E417" s="187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</row>
    <row r="418" customHeight="1" spans="1:5">
      <c r="A418" s="196" t="s">
        <v>398</v>
      </c>
      <c r="B418" s="185">
        <v>0</v>
      </c>
      <c r="C418" s="185">
        <v>0</v>
      </c>
      <c r="D418" s="186" t="e">
        <f t="shared" si="8"/>
        <v>#DIV/0!</v>
      </c>
      <c r="E418" s="187"/>
    </row>
    <row r="419" customHeight="1" spans="1:5">
      <c r="A419" s="196" t="s">
        <v>399</v>
      </c>
      <c r="B419" s="185">
        <v>0</v>
      </c>
      <c r="C419" s="185">
        <v>0</v>
      </c>
      <c r="D419" s="186" t="e">
        <f t="shared" si="8"/>
        <v>#DIV/0!</v>
      </c>
      <c r="E419" s="187"/>
    </row>
    <row r="420" customHeight="1" spans="1:5">
      <c r="A420" s="192" t="s">
        <v>400</v>
      </c>
      <c r="B420" s="193">
        <f>SUM(B421:B425)</f>
        <v>0</v>
      </c>
      <c r="C420" s="193">
        <f>SUM(C421:C425)</f>
        <v>0</v>
      </c>
      <c r="D420" s="194" t="e">
        <f t="shared" si="8"/>
        <v>#DIV/0!</v>
      </c>
      <c r="E420" s="195"/>
    </row>
    <row r="421" s="179" customFormat="1" customHeight="1" spans="1:44">
      <c r="A421" s="196" t="s">
        <v>401</v>
      </c>
      <c r="B421" s="185">
        <v>0</v>
      </c>
      <c r="C421" s="185">
        <v>0</v>
      </c>
      <c r="D421" s="186" t="e">
        <f t="shared" si="8"/>
        <v>#DIV/0!</v>
      </c>
      <c r="E421" s="187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</row>
    <row r="422" customHeight="1" spans="1:5">
      <c r="A422" s="196" t="s">
        <v>402</v>
      </c>
      <c r="B422" s="185">
        <v>0</v>
      </c>
      <c r="C422" s="185">
        <v>0</v>
      </c>
      <c r="D422" s="186" t="e">
        <f t="shared" si="8"/>
        <v>#DIV/0!</v>
      </c>
      <c r="E422" s="187"/>
    </row>
    <row r="423" customHeight="1" spans="1:5">
      <c r="A423" s="196" t="s">
        <v>403</v>
      </c>
      <c r="B423" s="185">
        <v>0</v>
      </c>
      <c r="C423" s="185">
        <v>0</v>
      </c>
      <c r="D423" s="186" t="e">
        <f t="shared" si="8"/>
        <v>#DIV/0!</v>
      </c>
      <c r="E423" s="187"/>
    </row>
    <row r="424" customHeight="1" spans="1:5">
      <c r="A424" s="196" t="s">
        <v>404</v>
      </c>
      <c r="B424" s="185">
        <v>0</v>
      </c>
      <c r="C424" s="185">
        <v>0</v>
      </c>
      <c r="D424" s="186" t="e">
        <f t="shared" si="8"/>
        <v>#DIV/0!</v>
      </c>
      <c r="E424" s="187"/>
    </row>
    <row r="425" s="179" customFormat="1" customHeight="1" spans="1:44">
      <c r="A425" s="196" t="s">
        <v>405</v>
      </c>
      <c r="B425" s="185">
        <v>0</v>
      </c>
      <c r="C425" s="185">
        <v>0</v>
      </c>
      <c r="D425" s="186" t="e">
        <f t="shared" si="8"/>
        <v>#DIV/0!</v>
      </c>
      <c r="E425" s="187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</row>
    <row r="426" customHeight="1" spans="1:5">
      <c r="A426" s="192" t="s">
        <v>406</v>
      </c>
      <c r="B426" s="193">
        <f>SUM(B427:B429)</f>
        <v>102</v>
      </c>
      <c r="C426" s="193">
        <f>SUM(C427:C429)</f>
        <v>110</v>
      </c>
      <c r="D426" s="194">
        <f t="shared" si="8"/>
        <v>1.07843137254902</v>
      </c>
      <c r="E426" s="195"/>
    </row>
    <row r="427" customHeight="1" spans="1:5">
      <c r="A427" s="196" t="s">
        <v>407</v>
      </c>
      <c r="B427" s="185">
        <v>102</v>
      </c>
      <c r="C427" s="185">
        <v>110</v>
      </c>
      <c r="D427" s="186">
        <f t="shared" si="8"/>
        <v>1.07843137254902</v>
      </c>
      <c r="E427" s="187"/>
    </row>
    <row r="428" customHeight="1" spans="1:5">
      <c r="A428" s="196" t="s">
        <v>408</v>
      </c>
      <c r="B428" s="185">
        <v>0</v>
      </c>
      <c r="C428" s="185">
        <v>0</v>
      </c>
      <c r="D428" s="186" t="e">
        <f t="shared" si="8"/>
        <v>#DIV/0!</v>
      </c>
      <c r="E428" s="187"/>
    </row>
    <row r="429" customHeight="1" spans="1:5">
      <c r="A429" s="196" t="s">
        <v>409</v>
      </c>
      <c r="B429" s="185">
        <v>0</v>
      </c>
      <c r="C429" s="185">
        <v>0</v>
      </c>
      <c r="D429" s="186" t="e">
        <f t="shared" si="8"/>
        <v>#DIV/0!</v>
      </c>
      <c r="E429" s="187"/>
    </row>
    <row r="430" customHeight="1" spans="1:5">
      <c r="A430" s="192" t="s">
        <v>410</v>
      </c>
      <c r="B430" s="193">
        <f>SUM(B431:B433)</f>
        <v>0</v>
      </c>
      <c r="C430" s="193">
        <f>SUM(C431:C433)</f>
        <v>0</v>
      </c>
      <c r="D430" s="194" t="e">
        <f t="shared" si="8"/>
        <v>#DIV/0!</v>
      </c>
      <c r="E430" s="195"/>
    </row>
    <row r="431" s="179" customFormat="1" customHeight="1" spans="1:44">
      <c r="A431" s="196" t="s">
        <v>411</v>
      </c>
      <c r="B431" s="185">
        <v>0</v>
      </c>
      <c r="C431" s="185">
        <v>0</v>
      </c>
      <c r="D431" s="186" t="e">
        <f t="shared" si="8"/>
        <v>#DIV/0!</v>
      </c>
      <c r="E431" s="187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</row>
    <row r="432" customHeight="1" spans="1:5">
      <c r="A432" s="196" t="s">
        <v>412</v>
      </c>
      <c r="B432" s="185">
        <v>0</v>
      </c>
      <c r="C432" s="185">
        <v>0</v>
      </c>
      <c r="D432" s="186" t="e">
        <f t="shared" si="8"/>
        <v>#DIV/0!</v>
      </c>
      <c r="E432" s="187"/>
    </row>
    <row r="433" customHeight="1" spans="1:5">
      <c r="A433" s="196" t="s">
        <v>413</v>
      </c>
      <c r="B433" s="185">
        <v>0</v>
      </c>
      <c r="C433" s="185">
        <v>0</v>
      </c>
      <c r="D433" s="186" t="e">
        <f t="shared" si="8"/>
        <v>#DIV/0!</v>
      </c>
      <c r="E433" s="187"/>
    </row>
    <row r="434" customHeight="1" spans="1:5">
      <c r="A434" s="192" t="s">
        <v>414</v>
      </c>
      <c r="B434" s="193">
        <f>SUM(B435:B437)</f>
        <v>1105</v>
      </c>
      <c r="C434" s="193">
        <f>SUM(C435:C437)</f>
        <v>1200</v>
      </c>
      <c r="D434" s="194">
        <f t="shared" si="8"/>
        <v>1.08597285067873</v>
      </c>
      <c r="E434" s="195"/>
    </row>
    <row r="435" customHeight="1" spans="1:5">
      <c r="A435" s="196" t="s">
        <v>415</v>
      </c>
      <c r="B435" s="185">
        <v>1105</v>
      </c>
      <c r="C435" s="185">
        <v>1200</v>
      </c>
      <c r="D435" s="186">
        <f t="shared" si="8"/>
        <v>1.08597285067873</v>
      </c>
      <c r="E435" s="187"/>
    </row>
    <row r="436" customHeight="1" spans="1:5">
      <c r="A436" s="196" t="s">
        <v>416</v>
      </c>
      <c r="B436" s="185">
        <v>0</v>
      </c>
      <c r="C436" s="185">
        <v>0</v>
      </c>
      <c r="D436" s="186" t="e">
        <f t="shared" si="8"/>
        <v>#DIV/0!</v>
      </c>
      <c r="E436" s="187"/>
    </row>
    <row r="437" customHeight="1" spans="1:5">
      <c r="A437" s="196" t="s">
        <v>417</v>
      </c>
      <c r="B437" s="185">
        <v>0</v>
      </c>
      <c r="C437" s="185">
        <v>0</v>
      </c>
      <c r="D437" s="186" t="e">
        <f t="shared" si="8"/>
        <v>#DIV/0!</v>
      </c>
      <c r="E437" s="187"/>
    </row>
    <row r="438" s="179" customFormat="1" customHeight="1" spans="1:44">
      <c r="A438" s="192" t="s">
        <v>418</v>
      </c>
      <c r="B438" s="193">
        <f>SUM(B439:B443)</f>
        <v>2732</v>
      </c>
      <c r="C438" s="193">
        <f>SUM(C439:C443)</f>
        <v>2800</v>
      </c>
      <c r="D438" s="194">
        <f t="shared" si="8"/>
        <v>1.02489019033675</v>
      </c>
      <c r="E438" s="19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</row>
    <row r="439" s="180" customFormat="1" customHeight="1" spans="1:44">
      <c r="A439" s="196" t="s">
        <v>419</v>
      </c>
      <c r="B439" s="185">
        <v>1594</v>
      </c>
      <c r="C439" s="185">
        <v>1600</v>
      </c>
      <c r="D439" s="186">
        <f t="shared" si="8"/>
        <v>1.00376411543287</v>
      </c>
      <c r="E439" s="187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</row>
    <row r="440" s="179" customFormat="1" customHeight="1" spans="1:44">
      <c r="A440" s="196" t="s">
        <v>420</v>
      </c>
      <c r="B440" s="185">
        <v>1138</v>
      </c>
      <c r="C440" s="185">
        <v>1200</v>
      </c>
      <c r="D440" s="186">
        <f t="shared" si="8"/>
        <v>1.05448154657293</v>
      </c>
      <c r="E440" s="187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</row>
    <row r="441" customHeight="1" spans="1:5">
      <c r="A441" s="196" t="s">
        <v>421</v>
      </c>
      <c r="B441" s="185">
        <v>0</v>
      </c>
      <c r="C441" s="185">
        <v>0</v>
      </c>
      <c r="D441" s="186" t="e">
        <f t="shared" si="8"/>
        <v>#DIV/0!</v>
      </c>
      <c r="E441" s="187"/>
    </row>
    <row r="442" customHeight="1" spans="1:5">
      <c r="A442" s="196" t="s">
        <v>422</v>
      </c>
      <c r="B442" s="185">
        <v>0</v>
      </c>
      <c r="C442" s="185">
        <v>0</v>
      </c>
      <c r="D442" s="186" t="e">
        <f t="shared" ref="D442:D505" si="9">C442/B442</f>
        <v>#DIV/0!</v>
      </c>
      <c r="E442" s="187"/>
    </row>
    <row r="443" customHeight="1" spans="1:5">
      <c r="A443" s="196" t="s">
        <v>423</v>
      </c>
      <c r="B443" s="185">
        <v>0</v>
      </c>
      <c r="C443" s="185">
        <v>0</v>
      </c>
      <c r="D443" s="186" t="e">
        <f t="shared" si="9"/>
        <v>#DIV/0!</v>
      </c>
      <c r="E443" s="187"/>
    </row>
    <row r="444" customHeight="1" spans="1:5">
      <c r="A444" s="192" t="s">
        <v>424</v>
      </c>
      <c r="B444" s="193">
        <f>SUM(B445:B450)</f>
        <v>6433</v>
      </c>
      <c r="C444" s="193">
        <f>SUM(C445:C450)</f>
        <v>6500</v>
      </c>
      <c r="D444" s="194">
        <f t="shared" si="9"/>
        <v>1.01041504741178</v>
      </c>
      <c r="E444" s="195"/>
    </row>
    <row r="445" s="179" customFormat="1" customHeight="1" spans="1:44">
      <c r="A445" s="196" t="s">
        <v>425</v>
      </c>
      <c r="B445" s="185">
        <v>0</v>
      </c>
      <c r="C445" s="185">
        <v>0</v>
      </c>
      <c r="D445" s="186" t="e">
        <f t="shared" si="9"/>
        <v>#DIV/0!</v>
      </c>
      <c r="E445" s="187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</row>
    <row r="446" customHeight="1" spans="1:5">
      <c r="A446" s="196" t="s">
        <v>426</v>
      </c>
      <c r="B446" s="185">
        <v>0</v>
      </c>
      <c r="C446" s="185">
        <v>0</v>
      </c>
      <c r="D446" s="186" t="e">
        <f t="shared" si="9"/>
        <v>#DIV/0!</v>
      </c>
      <c r="E446" s="187"/>
    </row>
    <row r="447" customHeight="1" spans="1:5">
      <c r="A447" s="196" t="s">
        <v>427</v>
      </c>
      <c r="B447" s="185">
        <v>0</v>
      </c>
      <c r="C447" s="185">
        <v>0</v>
      </c>
      <c r="D447" s="186" t="e">
        <f t="shared" si="9"/>
        <v>#DIV/0!</v>
      </c>
      <c r="E447" s="187"/>
    </row>
    <row r="448" customHeight="1" spans="1:5">
      <c r="A448" s="196" t="s">
        <v>428</v>
      </c>
      <c r="B448" s="185">
        <v>0</v>
      </c>
      <c r="C448" s="185">
        <v>0</v>
      </c>
      <c r="D448" s="186" t="e">
        <f t="shared" si="9"/>
        <v>#DIV/0!</v>
      </c>
      <c r="E448" s="187"/>
    </row>
    <row r="449" customHeight="1" spans="1:5">
      <c r="A449" s="196" t="s">
        <v>429</v>
      </c>
      <c r="B449" s="185">
        <v>0</v>
      </c>
      <c r="C449" s="185">
        <v>0</v>
      </c>
      <c r="D449" s="186" t="e">
        <f t="shared" si="9"/>
        <v>#DIV/0!</v>
      </c>
      <c r="E449" s="187"/>
    </row>
    <row r="450" customHeight="1" spans="1:5">
      <c r="A450" s="196" t="s">
        <v>430</v>
      </c>
      <c r="B450" s="185">
        <v>6433</v>
      </c>
      <c r="C450" s="185">
        <v>6500</v>
      </c>
      <c r="D450" s="186">
        <f t="shared" si="9"/>
        <v>1.01041504741178</v>
      </c>
      <c r="E450" s="187"/>
    </row>
    <row r="451" customHeight="1" spans="1:5">
      <c r="A451" s="192" t="s">
        <v>431</v>
      </c>
      <c r="B451" s="193">
        <f>B452</f>
        <v>348</v>
      </c>
      <c r="C451" s="193">
        <f>C452</f>
        <v>400</v>
      </c>
      <c r="D451" s="194">
        <f t="shared" si="9"/>
        <v>1.14942528735632</v>
      </c>
      <c r="E451" s="195"/>
    </row>
    <row r="452" customHeight="1" spans="1:5">
      <c r="A452" s="196" t="s">
        <v>432</v>
      </c>
      <c r="B452" s="185">
        <v>348</v>
      </c>
      <c r="C452" s="185">
        <v>400</v>
      </c>
      <c r="D452" s="186">
        <f t="shared" si="9"/>
        <v>1.14942528735632</v>
      </c>
      <c r="E452" s="187"/>
    </row>
    <row r="453" customHeight="1" spans="1:5">
      <c r="A453" s="188" t="s">
        <v>433</v>
      </c>
      <c r="B453" s="189">
        <f>SUM(B454,B459,B467,B473,B477,B482,B487,B494,B498,B502)</f>
        <v>9743</v>
      </c>
      <c r="C453" s="189">
        <f>SUM(C454,C459,C467,C473,C477,C482,C487,C494,C498,C502)</f>
        <v>17000</v>
      </c>
      <c r="D453" s="190">
        <f t="shared" si="9"/>
        <v>1.74484245099045</v>
      </c>
      <c r="E453" s="191"/>
    </row>
    <row r="454" s="179" customFormat="1" customHeight="1" spans="1:44">
      <c r="A454" s="192" t="s">
        <v>434</v>
      </c>
      <c r="B454" s="193">
        <f>SUM(B455:B458)</f>
        <v>727</v>
      </c>
      <c r="C454" s="193">
        <f>SUM(C455:C458)</f>
        <v>1160</v>
      </c>
      <c r="D454" s="194">
        <f t="shared" si="9"/>
        <v>1.59559834938102</v>
      </c>
      <c r="E454" s="19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</row>
    <row r="455" customHeight="1" spans="1:5">
      <c r="A455" s="196" t="s">
        <v>142</v>
      </c>
      <c r="B455" s="185">
        <v>575</v>
      </c>
      <c r="C455" s="185">
        <v>800</v>
      </c>
      <c r="D455" s="186">
        <f t="shared" si="9"/>
        <v>1.39130434782609</v>
      </c>
      <c r="E455" s="187"/>
    </row>
    <row r="456" customHeight="1" spans="1:5">
      <c r="A456" s="196" t="s">
        <v>143</v>
      </c>
      <c r="B456" s="185">
        <v>0</v>
      </c>
      <c r="C456" s="185">
        <v>0</v>
      </c>
      <c r="D456" s="186" t="e">
        <f t="shared" si="9"/>
        <v>#DIV/0!</v>
      </c>
      <c r="E456" s="187"/>
    </row>
    <row r="457" customHeight="1" spans="1:5">
      <c r="A457" s="196" t="s">
        <v>144</v>
      </c>
      <c r="B457" s="185">
        <v>0</v>
      </c>
      <c r="C457" s="185">
        <v>0</v>
      </c>
      <c r="D457" s="186" t="e">
        <f t="shared" si="9"/>
        <v>#DIV/0!</v>
      </c>
      <c r="E457" s="187"/>
    </row>
    <row r="458" customHeight="1" spans="1:5">
      <c r="A458" s="196" t="s">
        <v>435</v>
      </c>
      <c r="B458" s="185">
        <v>152</v>
      </c>
      <c r="C458" s="185">
        <v>360</v>
      </c>
      <c r="D458" s="186">
        <f t="shared" si="9"/>
        <v>2.36842105263158</v>
      </c>
      <c r="E458" s="187"/>
    </row>
    <row r="459" customHeight="1" spans="1:5">
      <c r="A459" s="192" t="s">
        <v>436</v>
      </c>
      <c r="B459" s="193">
        <f>SUM(B460:B466)</f>
        <v>13</v>
      </c>
      <c r="C459" s="193">
        <f>SUM(C460:C466)</f>
        <v>20</v>
      </c>
      <c r="D459" s="194">
        <f t="shared" si="9"/>
        <v>1.53846153846154</v>
      </c>
      <c r="E459" s="195"/>
    </row>
    <row r="460" s="179" customFormat="1" customHeight="1" spans="1:44">
      <c r="A460" s="196" t="s">
        <v>437</v>
      </c>
      <c r="B460" s="185">
        <v>0</v>
      </c>
      <c r="C460" s="185">
        <v>0</v>
      </c>
      <c r="D460" s="186" t="e">
        <f t="shared" si="9"/>
        <v>#DIV/0!</v>
      </c>
      <c r="E460" s="187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</row>
    <row r="461" customHeight="1" spans="1:5">
      <c r="A461" s="196" t="s">
        <v>438</v>
      </c>
      <c r="B461" s="185">
        <v>3</v>
      </c>
      <c r="C461" s="185">
        <v>5</v>
      </c>
      <c r="D461" s="186">
        <f t="shared" si="9"/>
        <v>1.66666666666667</v>
      </c>
      <c r="E461" s="187"/>
    </row>
    <row r="462" customHeight="1" spans="1:5">
      <c r="A462" s="196" t="s">
        <v>439</v>
      </c>
      <c r="B462" s="185">
        <v>0</v>
      </c>
      <c r="C462" s="185">
        <v>0</v>
      </c>
      <c r="D462" s="186" t="e">
        <f t="shared" si="9"/>
        <v>#DIV/0!</v>
      </c>
      <c r="E462" s="187"/>
    </row>
    <row r="463" customHeight="1" spans="1:5">
      <c r="A463" s="196" t="s">
        <v>440</v>
      </c>
      <c r="B463" s="185">
        <v>0</v>
      </c>
      <c r="C463" s="185">
        <v>0</v>
      </c>
      <c r="D463" s="186" t="e">
        <f t="shared" si="9"/>
        <v>#DIV/0!</v>
      </c>
      <c r="E463" s="187"/>
    </row>
    <row r="464" customHeight="1" spans="1:5">
      <c r="A464" s="196" t="s">
        <v>441</v>
      </c>
      <c r="B464" s="185">
        <v>10</v>
      </c>
      <c r="C464" s="185">
        <v>15</v>
      </c>
      <c r="D464" s="186">
        <f t="shared" si="9"/>
        <v>1.5</v>
      </c>
      <c r="E464" s="187"/>
    </row>
    <row r="465" s="179" customFormat="1" customHeight="1" spans="1:44">
      <c r="A465" s="196" t="s">
        <v>442</v>
      </c>
      <c r="B465" s="185">
        <v>0</v>
      </c>
      <c r="C465" s="185">
        <v>0</v>
      </c>
      <c r="D465" s="186" t="e">
        <f t="shared" si="9"/>
        <v>#DIV/0!</v>
      </c>
      <c r="E465" s="187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</row>
    <row r="466" customHeight="1" spans="1:5">
      <c r="A466" s="196" t="s">
        <v>443</v>
      </c>
      <c r="B466" s="185">
        <v>0</v>
      </c>
      <c r="C466" s="185">
        <v>0</v>
      </c>
      <c r="D466" s="186" t="e">
        <f t="shared" si="9"/>
        <v>#DIV/0!</v>
      </c>
      <c r="E466" s="187"/>
    </row>
    <row r="467" customHeight="1" spans="1:5">
      <c r="A467" s="192" t="s">
        <v>444</v>
      </c>
      <c r="B467" s="193">
        <f>SUM(B468:B472)</f>
        <v>163</v>
      </c>
      <c r="C467" s="193">
        <f>SUM(C468:C472)</f>
        <v>500</v>
      </c>
      <c r="D467" s="194">
        <f t="shared" si="9"/>
        <v>3.06748466257669</v>
      </c>
      <c r="E467" s="195"/>
    </row>
    <row r="468" customHeight="1" spans="1:5">
      <c r="A468" s="196" t="s">
        <v>437</v>
      </c>
      <c r="B468" s="185">
        <v>0</v>
      </c>
      <c r="C468" s="185">
        <v>0</v>
      </c>
      <c r="D468" s="186" t="e">
        <f t="shared" si="9"/>
        <v>#DIV/0!</v>
      </c>
      <c r="E468" s="187"/>
    </row>
    <row r="469" customHeight="1" spans="1:5">
      <c r="A469" s="196" t="s">
        <v>445</v>
      </c>
      <c r="B469" s="185">
        <v>0</v>
      </c>
      <c r="C469" s="185">
        <v>0</v>
      </c>
      <c r="D469" s="186" t="e">
        <f t="shared" si="9"/>
        <v>#DIV/0!</v>
      </c>
      <c r="E469" s="187"/>
    </row>
    <row r="470" s="179" customFormat="1" customHeight="1" spans="1:44">
      <c r="A470" s="196" t="s">
        <v>446</v>
      </c>
      <c r="B470" s="185">
        <v>163</v>
      </c>
      <c r="C470" s="185">
        <v>500</v>
      </c>
      <c r="D470" s="186">
        <f t="shared" si="9"/>
        <v>3.06748466257669</v>
      </c>
      <c r="E470" s="187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</row>
    <row r="471" customHeight="1" spans="1:5">
      <c r="A471" s="196" t="s">
        <v>447</v>
      </c>
      <c r="B471" s="185">
        <v>0</v>
      </c>
      <c r="C471" s="185">
        <v>0</v>
      </c>
      <c r="D471" s="186" t="e">
        <f t="shared" si="9"/>
        <v>#DIV/0!</v>
      </c>
      <c r="E471" s="187"/>
    </row>
    <row r="472" customHeight="1" spans="1:5">
      <c r="A472" s="196" t="s">
        <v>448</v>
      </c>
      <c r="B472" s="185">
        <v>0</v>
      </c>
      <c r="C472" s="185">
        <v>0</v>
      </c>
      <c r="D472" s="186" t="e">
        <f t="shared" si="9"/>
        <v>#DIV/0!</v>
      </c>
      <c r="E472" s="187"/>
    </row>
    <row r="473" s="179" customFormat="1" customHeight="1" spans="1:44">
      <c r="A473" s="192" t="s">
        <v>449</v>
      </c>
      <c r="B473" s="193">
        <f>SUM(B474:B476)</f>
        <v>8113</v>
      </c>
      <c r="C473" s="193">
        <f>SUM(C474:C476)</f>
        <v>14000</v>
      </c>
      <c r="D473" s="194">
        <f t="shared" si="9"/>
        <v>1.72562553925798</v>
      </c>
      <c r="E473" s="19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</row>
    <row r="474" customHeight="1" spans="1:5">
      <c r="A474" s="196" t="s">
        <v>437</v>
      </c>
      <c r="B474" s="185">
        <v>0</v>
      </c>
      <c r="C474" s="185">
        <v>0</v>
      </c>
      <c r="D474" s="186" t="e">
        <f t="shared" si="9"/>
        <v>#DIV/0!</v>
      </c>
      <c r="E474" s="187"/>
    </row>
    <row r="475" customHeight="1" spans="1:5">
      <c r="A475" s="196" t="s">
        <v>450</v>
      </c>
      <c r="B475" s="185">
        <v>0</v>
      </c>
      <c r="C475" s="185">
        <v>0</v>
      </c>
      <c r="D475" s="186" t="e">
        <f t="shared" si="9"/>
        <v>#DIV/0!</v>
      </c>
      <c r="E475" s="187"/>
    </row>
    <row r="476" customHeight="1" spans="1:5">
      <c r="A476" s="196" t="s">
        <v>451</v>
      </c>
      <c r="B476" s="185">
        <v>8113</v>
      </c>
      <c r="C476" s="185">
        <v>14000</v>
      </c>
      <c r="D476" s="186">
        <f t="shared" si="9"/>
        <v>1.72562553925798</v>
      </c>
      <c r="E476" s="187"/>
    </row>
    <row r="477" customHeight="1" spans="1:5">
      <c r="A477" s="192" t="s">
        <v>452</v>
      </c>
      <c r="B477" s="193">
        <f>SUM(B478:B481)</f>
        <v>0</v>
      </c>
      <c r="C477" s="193">
        <f>SUM(C478:C481)</f>
        <v>0</v>
      </c>
      <c r="D477" s="194" t="e">
        <f t="shared" si="9"/>
        <v>#DIV/0!</v>
      </c>
      <c r="E477" s="195"/>
    </row>
    <row r="478" customHeight="1" spans="1:5">
      <c r="A478" s="196" t="s">
        <v>437</v>
      </c>
      <c r="B478" s="185">
        <v>0</v>
      </c>
      <c r="C478" s="185">
        <v>0</v>
      </c>
      <c r="D478" s="186" t="e">
        <f t="shared" si="9"/>
        <v>#DIV/0!</v>
      </c>
      <c r="E478" s="187"/>
    </row>
    <row r="479" customHeight="1" spans="1:5">
      <c r="A479" s="196" t="s">
        <v>453</v>
      </c>
      <c r="B479" s="185">
        <v>0</v>
      </c>
      <c r="C479" s="185">
        <v>0</v>
      </c>
      <c r="D479" s="186" t="e">
        <f t="shared" si="9"/>
        <v>#DIV/0!</v>
      </c>
      <c r="E479" s="187"/>
    </row>
    <row r="480" s="179" customFormat="1" customHeight="1" spans="1:44">
      <c r="A480" s="196" t="s">
        <v>454</v>
      </c>
      <c r="B480" s="185">
        <v>0</v>
      </c>
      <c r="C480" s="185">
        <v>0</v>
      </c>
      <c r="D480" s="186" t="e">
        <f t="shared" si="9"/>
        <v>#DIV/0!</v>
      </c>
      <c r="E480" s="187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</row>
    <row r="481" customHeight="1" spans="1:5">
      <c r="A481" s="196" t="s">
        <v>455</v>
      </c>
      <c r="B481" s="185">
        <v>0</v>
      </c>
      <c r="C481" s="185">
        <v>0</v>
      </c>
      <c r="D481" s="186" t="e">
        <f t="shared" si="9"/>
        <v>#DIV/0!</v>
      </c>
      <c r="E481" s="187"/>
    </row>
    <row r="482" customHeight="1" spans="1:5">
      <c r="A482" s="192" t="s">
        <v>456</v>
      </c>
      <c r="B482" s="193">
        <f>SUM(B483:B486)</f>
        <v>0</v>
      </c>
      <c r="C482" s="193">
        <f>SUM(C483:C486)</f>
        <v>0</v>
      </c>
      <c r="D482" s="194" t="e">
        <f t="shared" si="9"/>
        <v>#DIV/0!</v>
      </c>
      <c r="E482" s="195"/>
    </row>
    <row r="483" customHeight="1" spans="1:5">
      <c r="A483" s="196" t="s">
        <v>457</v>
      </c>
      <c r="B483" s="185">
        <v>0</v>
      </c>
      <c r="C483" s="185">
        <v>0</v>
      </c>
      <c r="D483" s="186" t="e">
        <f t="shared" si="9"/>
        <v>#DIV/0!</v>
      </c>
      <c r="E483" s="187"/>
    </row>
    <row r="484" s="179" customFormat="1" customHeight="1" spans="1:44">
      <c r="A484" s="196" t="s">
        <v>458</v>
      </c>
      <c r="B484" s="185">
        <v>0</v>
      </c>
      <c r="C484" s="185">
        <v>0</v>
      </c>
      <c r="D484" s="186" t="e">
        <f t="shared" si="9"/>
        <v>#DIV/0!</v>
      </c>
      <c r="E484" s="187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</row>
    <row r="485" customHeight="1" spans="1:5">
      <c r="A485" s="196" t="s">
        <v>459</v>
      </c>
      <c r="B485" s="185">
        <v>0</v>
      </c>
      <c r="C485" s="185">
        <v>0</v>
      </c>
      <c r="D485" s="186" t="e">
        <f t="shared" si="9"/>
        <v>#DIV/0!</v>
      </c>
      <c r="E485" s="187"/>
    </row>
    <row r="486" customHeight="1" spans="1:5">
      <c r="A486" s="196" t="s">
        <v>460</v>
      </c>
      <c r="B486" s="185">
        <v>0</v>
      </c>
      <c r="C486" s="185">
        <v>0</v>
      </c>
      <c r="D486" s="186" t="e">
        <f t="shared" si="9"/>
        <v>#DIV/0!</v>
      </c>
      <c r="E486" s="187"/>
    </row>
    <row r="487" s="179" customFormat="1" customHeight="1" spans="1:44">
      <c r="A487" s="192" t="s">
        <v>461</v>
      </c>
      <c r="B487" s="193">
        <f>SUM(B488:B493)</f>
        <v>101</v>
      </c>
      <c r="C487" s="193">
        <f>SUM(C488:C493)</f>
        <v>310</v>
      </c>
      <c r="D487" s="194">
        <f t="shared" si="9"/>
        <v>3.06930693069307</v>
      </c>
      <c r="E487" s="19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</row>
    <row r="488" customHeight="1" spans="1:5">
      <c r="A488" s="196" t="s">
        <v>437</v>
      </c>
      <c r="B488" s="185">
        <v>0</v>
      </c>
      <c r="C488" s="185">
        <v>0</v>
      </c>
      <c r="D488" s="186" t="e">
        <f t="shared" si="9"/>
        <v>#DIV/0!</v>
      </c>
      <c r="E488" s="187"/>
    </row>
    <row r="489" customHeight="1" spans="1:5">
      <c r="A489" s="196" t="s">
        <v>462</v>
      </c>
      <c r="B489" s="185">
        <v>94</v>
      </c>
      <c r="C489" s="185">
        <v>300</v>
      </c>
      <c r="D489" s="186">
        <f t="shared" si="9"/>
        <v>3.19148936170213</v>
      </c>
      <c r="E489" s="187"/>
    </row>
    <row r="490" customHeight="1" spans="1:5">
      <c r="A490" s="196" t="s">
        <v>463</v>
      </c>
      <c r="B490" s="185">
        <v>0</v>
      </c>
      <c r="C490" s="185">
        <v>0</v>
      </c>
      <c r="D490" s="186" t="e">
        <f t="shared" si="9"/>
        <v>#DIV/0!</v>
      </c>
      <c r="E490" s="187"/>
    </row>
    <row r="491" customHeight="1" spans="1:5">
      <c r="A491" s="196" t="s">
        <v>464</v>
      </c>
      <c r="B491" s="185">
        <v>0</v>
      </c>
      <c r="C491" s="185">
        <v>0</v>
      </c>
      <c r="D491" s="186" t="e">
        <f t="shared" si="9"/>
        <v>#DIV/0!</v>
      </c>
      <c r="E491" s="187"/>
    </row>
    <row r="492" s="180" customFormat="1" customHeight="1" spans="1:44">
      <c r="A492" s="196" t="s">
        <v>465</v>
      </c>
      <c r="B492" s="185">
        <v>7</v>
      </c>
      <c r="C492" s="185">
        <v>10</v>
      </c>
      <c r="D492" s="186">
        <f t="shared" si="9"/>
        <v>1.42857142857143</v>
      </c>
      <c r="E492" s="187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</row>
    <row r="493" s="179" customFormat="1" customHeight="1" spans="1:44">
      <c r="A493" s="196" t="s">
        <v>466</v>
      </c>
      <c r="B493" s="185">
        <v>0</v>
      </c>
      <c r="C493" s="185">
        <v>0</v>
      </c>
      <c r="D493" s="186" t="e">
        <f t="shared" si="9"/>
        <v>#DIV/0!</v>
      </c>
      <c r="E493" s="187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</row>
    <row r="494" customHeight="1" spans="1:5">
      <c r="A494" s="192" t="s">
        <v>467</v>
      </c>
      <c r="B494" s="193">
        <f>SUM(B495:B497)</f>
        <v>617</v>
      </c>
      <c r="C494" s="193">
        <f>SUM(C495:C497)</f>
        <v>1000</v>
      </c>
      <c r="D494" s="194">
        <f t="shared" si="9"/>
        <v>1.62074554294976</v>
      </c>
      <c r="E494" s="195"/>
    </row>
    <row r="495" customHeight="1" spans="1:5">
      <c r="A495" s="196" t="s">
        <v>468</v>
      </c>
      <c r="B495" s="185">
        <v>0</v>
      </c>
      <c r="C495" s="185">
        <v>0</v>
      </c>
      <c r="D495" s="186" t="e">
        <f t="shared" si="9"/>
        <v>#DIV/0!</v>
      </c>
      <c r="E495" s="187"/>
    </row>
    <row r="496" customHeight="1" spans="1:5">
      <c r="A496" s="196" t="s">
        <v>469</v>
      </c>
      <c r="B496" s="185">
        <v>0</v>
      </c>
      <c r="C496" s="185">
        <v>0</v>
      </c>
      <c r="D496" s="186" t="e">
        <f t="shared" si="9"/>
        <v>#DIV/0!</v>
      </c>
      <c r="E496" s="187"/>
    </row>
    <row r="497" customHeight="1" spans="1:5">
      <c r="A497" s="196" t="s">
        <v>470</v>
      </c>
      <c r="B497" s="185">
        <v>617</v>
      </c>
      <c r="C497" s="185">
        <v>1000</v>
      </c>
      <c r="D497" s="186">
        <f t="shared" si="9"/>
        <v>1.62074554294976</v>
      </c>
      <c r="E497" s="187"/>
    </row>
    <row r="498" customHeight="1" spans="1:5">
      <c r="A498" s="192" t="s">
        <v>471</v>
      </c>
      <c r="B498" s="193">
        <f>B499+B500+B501</f>
        <v>0</v>
      </c>
      <c r="C498" s="193">
        <f>C499+C500+C501</f>
        <v>0</v>
      </c>
      <c r="D498" s="194" t="e">
        <f t="shared" si="9"/>
        <v>#DIV/0!</v>
      </c>
      <c r="E498" s="195"/>
    </row>
    <row r="499" customHeight="1" spans="1:5">
      <c r="A499" s="196" t="s">
        <v>472</v>
      </c>
      <c r="B499" s="185">
        <v>0</v>
      </c>
      <c r="C499" s="185">
        <v>0</v>
      </c>
      <c r="D499" s="186" t="e">
        <f t="shared" si="9"/>
        <v>#DIV/0!</v>
      </c>
      <c r="E499" s="187"/>
    </row>
    <row r="500" customHeight="1" spans="1:5">
      <c r="A500" s="196" t="s">
        <v>473</v>
      </c>
      <c r="B500" s="185">
        <v>0</v>
      </c>
      <c r="C500" s="185">
        <v>0</v>
      </c>
      <c r="D500" s="186" t="e">
        <f t="shared" si="9"/>
        <v>#DIV/0!</v>
      </c>
      <c r="E500" s="187"/>
    </row>
    <row r="501" customHeight="1" spans="1:5">
      <c r="A501" s="196" t="s">
        <v>474</v>
      </c>
      <c r="B501" s="185">
        <v>0</v>
      </c>
      <c r="C501" s="185">
        <v>0</v>
      </c>
      <c r="D501" s="186" t="e">
        <f t="shared" si="9"/>
        <v>#DIV/0!</v>
      </c>
      <c r="E501" s="187"/>
    </row>
    <row r="502" customHeight="1" spans="1:5">
      <c r="A502" s="192" t="s">
        <v>475</v>
      </c>
      <c r="B502" s="193">
        <f>SUM(B503:B506)</f>
        <v>9</v>
      </c>
      <c r="C502" s="193">
        <f>SUM(C503:C506)</f>
        <v>10</v>
      </c>
      <c r="D502" s="194">
        <f t="shared" si="9"/>
        <v>1.11111111111111</v>
      </c>
      <c r="E502" s="195"/>
    </row>
    <row r="503" customHeight="1" spans="1:5">
      <c r="A503" s="196" t="s">
        <v>476</v>
      </c>
      <c r="B503" s="185">
        <v>9</v>
      </c>
      <c r="C503" s="185">
        <v>10</v>
      </c>
      <c r="D503" s="186">
        <f t="shared" si="9"/>
        <v>1.11111111111111</v>
      </c>
      <c r="E503" s="187"/>
    </row>
    <row r="504" customHeight="1" spans="1:5">
      <c r="A504" s="196" t="s">
        <v>477</v>
      </c>
      <c r="B504" s="185">
        <v>0</v>
      </c>
      <c r="C504" s="185">
        <v>0</v>
      </c>
      <c r="D504" s="186" t="e">
        <f t="shared" si="9"/>
        <v>#DIV/0!</v>
      </c>
      <c r="E504" s="187"/>
    </row>
    <row r="505" customHeight="1" spans="1:5">
      <c r="A505" s="196" t="s">
        <v>478</v>
      </c>
      <c r="B505" s="185">
        <v>0</v>
      </c>
      <c r="C505" s="185">
        <v>0</v>
      </c>
      <c r="D505" s="186" t="e">
        <f t="shared" si="9"/>
        <v>#DIV/0!</v>
      </c>
      <c r="E505" s="187"/>
    </row>
    <row r="506" customHeight="1" spans="1:5">
      <c r="A506" s="196" t="s">
        <v>479</v>
      </c>
      <c r="B506" s="185">
        <v>0</v>
      </c>
      <c r="C506" s="185">
        <v>0</v>
      </c>
      <c r="D506" s="186" t="e">
        <f t="shared" ref="D506:D569" si="10">C506/B506</f>
        <v>#DIV/0!</v>
      </c>
      <c r="E506" s="187"/>
    </row>
    <row r="507" customHeight="1" spans="1:5">
      <c r="A507" s="188" t="s">
        <v>480</v>
      </c>
      <c r="B507" s="189">
        <f>SUM(B508,B524,B532,B543,B552,B560)</f>
        <v>10058</v>
      </c>
      <c r="C507" s="189">
        <f>SUM(C508,C524,C532,C543,C552,C560)</f>
        <v>10060</v>
      </c>
      <c r="D507" s="190">
        <f t="shared" si="10"/>
        <v>1.0001988466892</v>
      </c>
      <c r="E507" s="191"/>
    </row>
    <row r="508" s="179" customFormat="1" customHeight="1" spans="1:44">
      <c r="A508" s="192" t="s">
        <v>481</v>
      </c>
      <c r="B508" s="193">
        <f>SUM(B509:B523)</f>
        <v>5645</v>
      </c>
      <c r="C508" s="193">
        <f>SUM(C509:C523)</f>
        <v>5646</v>
      </c>
      <c r="D508" s="194">
        <f t="shared" si="10"/>
        <v>1.00017714791851</v>
      </c>
      <c r="E508" s="19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</row>
    <row r="509" customHeight="1" spans="1:5">
      <c r="A509" s="196" t="s">
        <v>142</v>
      </c>
      <c r="B509" s="185">
        <v>1000</v>
      </c>
      <c r="C509" s="185">
        <v>1000</v>
      </c>
      <c r="D509" s="186">
        <f t="shared" si="10"/>
        <v>1</v>
      </c>
      <c r="E509" s="187"/>
    </row>
    <row r="510" customHeight="1" spans="1:5">
      <c r="A510" s="196" t="s">
        <v>143</v>
      </c>
      <c r="B510" s="185">
        <v>0</v>
      </c>
      <c r="C510" s="185">
        <v>0</v>
      </c>
      <c r="D510" s="186" t="e">
        <f t="shared" si="10"/>
        <v>#DIV/0!</v>
      </c>
      <c r="E510" s="187"/>
    </row>
    <row r="511" customHeight="1" spans="1:5">
      <c r="A511" s="196" t="s">
        <v>144</v>
      </c>
      <c r="B511" s="185">
        <v>0</v>
      </c>
      <c r="C511" s="185">
        <v>0</v>
      </c>
      <c r="D511" s="186" t="e">
        <f t="shared" si="10"/>
        <v>#DIV/0!</v>
      </c>
      <c r="E511" s="187"/>
    </row>
    <row r="512" customHeight="1" spans="1:5">
      <c r="A512" s="196" t="s">
        <v>482</v>
      </c>
      <c r="B512" s="185">
        <v>675</v>
      </c>
      <c r="C512" s="185">
        <v>675</v>
      </c>
      <c r="D512" s="186">
        <f t="shared" si="10"/>
        <v>1</v>
      </c>
      <c r="E512" s="187"/>
    </row>
    <row r="513" customHeight="1" spans="1:5">
      <c r="A513" s="196" t="s">
        <v>483</v>
      </c>
      <c r="B513" s="185">
        <v>0</v>
      </c>
      <c r="C513" s="185">
        <v>0</v>
      </c>
      <c r="D513" s="186" t="e">
        <f t="shared" si="10"/>
        <v>#DIV/0!</v>
      </c>
      <c r="E513" s="187"/>
    </row>
    <row r="514" customHeight="1" spans="1:5">
      <c r="A514" s="196" t="s">
        <v>484</v>
      </c>
      <c r="B514" s="185">
        <v>656</v>
      </c>
      <c r="C514" s="185">
        <v>656</v>
      </c>
      <c r="D514" s="186">
        <f t="shared" si="10"/>
        <v>1</v>
      </c>
      <c r="E514" s="187"/>
    </row>
    <row r="515" customHeight="1" spans="1:5">
      <c r="A515" s="196" t="s">
        <v>485</v>
      </c>
      <c r="B515" s="185">
        <v>0</v>
      </c>
      <c r="C515" s="185">
        <v>0</v>
      </c>
      <c r="D515" s="186" t="e">
        <f t="shared" si="10"/>
        <v>#DIV/0!</v>
      </c>
      <c r="E515" s="187"/>
    </row>
    <row r="516" s="179" customFormat="1" customHeight="1" spans="1:44">
      <c r="A516" s="196" t="s">
        <v>486</v>
      </c>
      <c r="B516" s="185">
        <v>32</v>
      </c>
      <c r="C516" s="185">
        <v>32</v>
      </c>
      <c r="D516" s="186">
        <f t="shared" si="10"/>
        <v>1</v>
      </c>
      <c r="E516" s="187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</row>
    <row r="517" customHeight="1" spans="1:5">
      <c r="A517" s="196" t="s">
        <v>487</v>
      </c>
      <c r="B517" s="185">
        <v>1162</v>
      </c>
      <c r="C517" s="185">
        <v>1162</v>
      </c>
      <c r="D517" s="186">
        <f t="shared" si="10"/>
        <v>1</v>
      </c>
      <c r="E517" s="187"/>
    </row>
    <row r="518" customHeight="1" spans="1:5">
      <c r="A518" s="196" t="s">
        <v>488</v>
      </c>
      <c r="B518" s="185">
        <v>0</v>
      </c>
      <c r="C518" s="185">
        <v>0</v>
      </c>
      <c r="D518" s="186" t="e">
        <f t="shared" si="10"/>
        <v>#DIV/0!</v>
      </c>
      <c r="E518" s="187"/>
    </row>
    <row r="519" customHeight="1" spans="1:5">
      <c r="A519" s="196" t="s">
        <v>489</v>
      </c>
      <c r="B519" s="185">
        <v>60</v>
      </c>
      <c r="C519" s="185">
        <v>60</v>
      </c>
      <c r="D519" s="186">
        <f t="shared" si="10"/>
        <v>1</v>
      </c>
      <c r="E519" s="187"/>
    </row>
    <row r="520" customHeight="1" spans="1:5">
      <c r="A520" s="196" t="s">
        <v>490</v>
      </c>
      <c r="B520" s="185">
        <v>10</v>
      </c>
      <c r="C520" s="185">
        <v>10</v>
      </c>
      <c r="D520" s="186">
        <f t="shared" si="10"/>
        <v>1</v>
      </c>
      <c r="E520" s="187"/>
    </row>
    <row r="521" customHeight="1" spans="1:5">
      <c r="A521" s="196" t="s">
        <v>491</v>
      </c>
      <c r="B521" s="185">
        <v>0</v>
      </c>
      <c r="C521" s="185">
        <v>0</v>
      </c>
      <c r="D521" s="186" t="e">
        <f t="shared" si="10"/>
        <v>#DIV/0!</v>
      </c>
      <c r="E521" s="187"/>
    </row>
    <row r="522" customHeight="1" spans="1:5">
      <c r="A522" s="196" t="s">
        <v>492</v>
      </c>
      <c r="B522" s="185">
        <v>991</v>
      </c>
      <c r="C522" s="185">
        <v>991</v>
      </c>
      <c r="D522" s="186">
        <f t="shared" si="10"/>
        <v>1</v>
      </c>
      <c r="E522" s="187"/>
    </row>
    <row r="523" customHeight="1" spans="1:5">
      <c r="A523" s="196" t="s">
        <v>493</v>
      </c>
      <c r="B523" s="185">
        <v>1059</v>
      </c>
      <c r="C523" s="185">
        <v>1060</v>
      </c>
      <c r="D523" s="186">
        <f t="shared" si="10"/>
        <v>1.00094428706327</v>
      </c>
      <c r="E523" s="187"/>
    </row>
    <row r="524" customHeight="1" spans="1:5">
      <c r="A524" s="192" t="s">
        <v>494</v>
      </c>
      <c r="B524" s="193">
        <f>SUM(B525:B531)</f>
        <v>150</v>
      </c>
      <c r="C524" s="193">
        <f>SUM(C525:C531)</f>
        <v>150</v>
      </c>
      <c r="D524" s="194">
        <f t="shared" si="10"/>
        <v>1</v>
      </c>
      <c r="E524" s="195"/>
    </row>
    <row r="525" customHeight="1" spans="1:5">
      <c r="A525" s="196" t="s">
        <v>142</v>
      </c>
      <c r="B525" s="185">
        <v>0</v>
      </c>
      <c r="C525" s="185">
        <v>0</v>
      </c>
      <c r="D525" s="186" t="e">
        <f t="shared" si="10"/>
        <v>#DIV/0!</v>
      </c>
      <c r="E525" s="187"/>
    </row>
    <row r="526" customHeight="1" spans="1:5">
      <c r="A526" s="196" t="s">
        <v>143</v>
      </c>
      <c r="B526" s="185">
        <v>0</v>
      </c>
      <c r="C526" s="185">
        <v>0</v>
      </c>
      <c r="D526" s="186" t="e">
        <f t="shared" si="10"/>
        <v>#DIV/0!</v>
      </c>
      <c r="E526" s="187"/>
    </row>
    <row r="527" s="179" customFormat="1" customHeight="1" spans="1:44">
      <c r="A527" s="196" t="s">
        <v>144</v>
      </c>
      <c r="B527" s="185">
        <v>0</v>
      </c>
      <c r="C527" s="185">
        <v>0</v>
      </c>
      <c r="D527" s="186" t="e">
        <f t="shared" si="10"/>
        <v>#DIV/0!</v>
      </c>
      <c r="E527" s="187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</row>
    <row r="528" customHeight="1" spans="1:5">
      <c r="A528" s="196" t="s">
        <v>495</v>
      </c>
      <c r="B528" s="185">
        <v>0</v>
      </c>
      <c r="C528" s="185">
        <v>0</v>
      </c>
      <c r="D528" s="186" t="e">
        <f t="shared" si="10"/>
        <v>#DIV/0!</v>
      </c>
      <c r="E528" s="187"/>
    </row>
    <row r="529" customHeight="1" spans="1:5">
      <c r="A529" s="196" t="s">
        <v>496</v>
      </c>
      <c r="B529" s="185">
        <v>150</v>
      </c>
      <c r="C529" s="185">
        <v>150</v>
      </c>
      <c r="D529" s="186">
        <f t="shared" si="10"/>
        <v>1</v>
      </c>
      <c r="E529" s="187"/>
    </row>
    <row r="530" customHeight="1" spans="1:5">
      <c r="A530" s="196" t="s">
        <v>497</v>
      </c>
      <c r="B530" s="185">
        <v>0</v>
      </c>
      <c r="C530" s="185">
        <v>0</v>
      </c>
      <c r="D530" s="186" t="e">
        <f t="shared" si="10"/>
        <v>#DIV/0!</v>
      </c>
      <c r="E530" s="187"/>
    </row>
    <row r="531" customHeight="1" spans="1:5">
      <c r="A531" s="196" t="s">
        <v>498</v>
      </c>
      <c r="B531" s="185">
        <v>0</v>
      </c>
      <c r="C531" s="185">
        <v>0</v>
      </c>
      <c r="D531" s="186" t="e">
        <f t="shared" si="10"/>
        <v>#DIV/0!</v>
      </c>
      <c r="E531" s="187"/>
    </row>
    <row r="532" customHeight="1" spans="1:5">
      <c r="A532" s="192" t="s">
        <v>499</v>
      </c>
      <c r="B532" s="193">
        <f>SUM(B533:B542)</f>
        <v>1772</v>
      </c>
      <c r="C532" s="193">
        <f>SUM(C533:C542)</f>
        <v>1772</v>
      </c>
      <c r="D532" s="194">
        <f t="shared" si="10"/>
        <v>1</v>
      </c>
      <c r="E532" s="195"/>
    </row>
    <row r="533" customHeight="1" spans="1:5">
      <c r="A533" s="196" t="s">
        <v>142</v>
      </c>
      <c r="B533" s="185">
        <v>0</v>
      </c>
      <c r="C533" s="185">
        <v>0</v>
      </c>
      <c r="D533" s="186" t="e">
        <f t="shared" si="10"/>
        <v>#DIV/0!</v>
      </c>
      <c r="E533" s="187"/>
    </row>
    <row r="534" customHeight="1" spans="1:5">
      <c r="A534" s="196" t="s">
        <v>143</v>
      </c>
      <c r="B534" s="185">
        <v>0</v>
      </c>
      <c r="C534" s="185">
        <v>0</v>
      </c>
      <c r="D534" s="186" t="e">
        <f t="shared" si="10"/>
        <v>#DIV/0!</v>
      </c>
      <c r="E534" s="187"/>
    </row>
    <row r="535" customHeight="1" spans="1:5">
      <c r="A535" s="196" t="s">
        <v>144</v>
      </c>
      <c r="B535" s="185">
        <v>0</v>
      </c>
      <c r="C535" s="185">
        <v>0</v>
      </c>
      <c r="D535" s="186" t="e">
        <f t="shared" si="10"/>
        <v>#DIV/0!</v>
      </c>
      <c r="E535" s="187"/>
    </row>
    <row r="536" customHeight="1" spans="1:5">
      <c r="A536" s="196" t="s">
        <v>500</v>
      </c>
      <c r="B536" s="185">
        <v>0</v>
      </c>
      <c r="C536" s="185">
        <v>0</v>
      </c>
      <c r="D536" s="186" t="e">
        <f t="shared" si="10"/>
        <v>#DIV/0!</v>
      </c>
      <c r="E536" s="187"/>
    </row>
    <row r="537" customHeight="1" spans="1:5">
      <c r="A537" s="196" t="s">
        <v>501</v>
      </c>
      <c r="B537" s="185">
        <v>0</v>
      </c>
      <c r="C537" s="185">
        <v>0</v>
      </c>
      <c r="D537" s="186" t="e">
        <f t="shared" si="10"/>
        <v>#DIV/0!</v>
      </c>
      <c r="E537" s="187"/>
    </row>
    <row r="538" s="179" customFormat="1" customHeight="1" spans="1:44">
      <c r="A538" s="196" t="s">
        <v>502</v>
      </c>
      <c r="B538" s="185">
        <v>0</v>
      </c>
      <c r="C538" s="185">
        <v>0</v>
      </c>
      <c r="D538" s="186" t="e">
        <f t="shared" si="10"/>
        <v>#DIV/0!</v>
      </c>
      <c r="E538" s="187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</row>
    <row r="539" customHeight="1" spans="1:5">
      <c r="A539" s="196" t="s">
        <v>503</v>
      </c>
      <c r="B539" s="185">
        <v>42</v>
      </c>
      <c r="C539" s="185">
        <v>42</v>
      </c>
      <c r="D539" s="186">
        <f t="shared" si="10"/>
        <v>1</v>
      </c>
      <c r="E539" s="187"/>
    </row>
    <row r="540" customHeight="1" spans="1:5">
      <c r="A540" s="196" t="s">
        <v>504</v>
      </c>
      <c r="B540" s="185">
        <v>280</v>
      </c>
      <c r="C540" s="185">
        <v>280</v>
      </c>
      <c r="D540" s="186">
        <f t="shared" si="10"/>
        <v>1</v>
      </c>
      <c r="E540" s="187"/>
    </row>
    <row r="541" customHeight="1" spans="1:5">
      <c r="A541" s="196" t="s">
        <v>505</v>
      </c>
      <c r="B541" s="185">
        <v>0</v>
      </c>
      <c r="C541" s="185">
        <v>0</v>
      </c>
      <c r="D541" s="186" t="e">
        <f t="shared" si="10"/>
        <v>#DIV/0!</v>
      </c>
      <c r="E541" s="187"/>
    </row>
    <row r="542" s="180" customFormat="1" customHeight="1" spans="1:44">
      <c r="A542" s="196" t="s">
        <v>506</v>
      </c>
      <c r="B542" s="185">
        <v>1450</v>
      </c>
      <c r="C542" s="185">
        <v>1450</v>
      </c>
      <c r="D542" s="186">
        <f t="shared" si="10"/>
        <v>1</v>
      </c>
      <c r="E542" s="187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</row>
    <row r="543" s="179" customFormat="1" customHeight="1" spans="1:44">
      <c r="A543" s="192" t="s">
        <v>507</v>
      </c>
      <c r="B543" s="193">
        <f>SUM(B544:B551)</f>
        <v>0</v>
      </c>
      <c r="C543" s="193">
        <f>SUM(C544:C551)</f>
        <v>0</v>
      </c>
      <c r="D543" s="194" t="e">
        <f t="shared" si="10"/>
        <v>#DIV/0!</v>
      </c>
      <c r="E543" s="19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</row>
    <row r="544" customHeight="1" spans="1:5">
      <c r="A544" s="196" t="s">
        <v>142</v>
      </c>
      <c r="B544" s="185">
        <v>0</v>
      </c>
      <c r="C544" s="185">
        <v>0</v>
      </c>
      <c r="D544" s="186" t="e">
        <f t="shared" si="10"/>
        <v>#DIV/0!</v>
      </c>
      <c r="E544" s="187"/>
    </row>
    <row r="545" customHeight="1" spans="1:5">
      <c r="A545" s="196" t="s">
        <v>143</v>
      </c>
      <c r="B545" s="185">
        <v>0</v>
      </c>
      <c r="C545" s="185">
        <v>0</v>
      </c>
      <c r="D545" s="186" t="e">
        <f t="shared" si="10"/>
        <v>#DIV/0!</v>
      </c>
      <c r="E545" s="187"/>
    </row>
    <row r="546" customHeight="1" spans="1:5">
      <c r="A546" s="196" t="s">
        <v>144</v>
      </c>
      <c r="B546" s="185">
        <v>0</v>
      </c>
      <c r="C546" s="185">
        <v>0</v>
      </c>
      <c r="D546" s="186" t="e">
        <f t="shared" si="10"/>
        <v>#DIV/0!</v>
      </c>
      <c r="E546" s="187"/>
    </row>
    <row r="547" customHeight="1" spans="1:5">
      <c r="A547" s="196" t="s">
        <v>508</v>
      </c>
      <c r="B547" s="185">
        <v>0</v>
      </c>
      <c r="C547" s="185">
        <v>0</v>
      </c>
      <c r="D547" s="186" t="e">
        <f t="shared" si="10"/>
        <v>#DIV/0!</v>
      </c>
      <c r="E547" s="187"/>
    </row>
    <row r="548" customHeight="1" spans="1:5">
      <c r="A548" s="196" t="s">
        <v>509</v>
      </c>
      <c r="B548" s="185">
        <v>0</v>
      </c>
      <c r="C548" s="185">
        <v>0</v>
      </c>
      <c r="D548" s="186" t="e">
        <f t="shared" si="10"/>
        <v>#DIV/0!</v>
      </c>
      <c r="E548" s="187"/>
    </row>
    <row r="549" customHeight="1" spans="1:5">
      <c r="A549" s="196" t="s">
        <v>510</v>
      </c>
      <c r="B549" s="185">
        <v>0</v>
      </c>
      <c r="C549" s="185">
        <v>0</v>
      </c>
      <c r="D549" s="186" t="e">
        <f t="shared" si="10"/>
        <v>#DIV/0!</v>
      </c>
      <c r="E549" s="187"/>
    </row>
    <row r="550" customHeight="1" spans="1:5">
      <c r="A550" s="196" t="s">
        <v>511</v>
      </c>
      <c r="B550" s="185">
        <v>0</v>
      </c>
      <c r="C550" s="185">
        <v>0</v>
      </c>
      <c r="D550" s="186" t="e">
        <f t="shared" si="10"/>
        <v>#DIV/0!</v>
      </c>
      <c r="E550" s="187"/>
    </row>
    <row r="551" customHeight="1" spans="1:5">
      <c r="A551" s="196" t="s">
        <v>512</v>
      </c>
      <c r="B551" s="185">
        <v>0</v>
      </c>
      <c r="C551" s="185">
        <v>0</v>
      </c>
      <c r="D551" s="186" t="e">
        <f t="shared" si="10"/>
        <v>#DIV/0!</v>
      </c>
      <c r="E551" s="187"/>
    </row>
    <row r="552" customHeight="1" spans="1:5">
      <c r="A552" s="192" t="s">
        <v>513</v>
      </c>
      <c r="B552" s="193">
        <f>SUM(B553:B559)</f>
        <v>1815</v>
      </c>
      <c r="C552" s="193">
        <f>SUM(C553:C559)</f>
        <v>1816</v>
      </c>
      <c r="D552" s="194">
        <f t="shared" si="10"/>
        <v>1.00055096418733</v>
      </c>
      <c r="E552" s="195"/>
    </row>
    <row r="553" customHeight="1" spans="1:5">
      <c r="A553" s="196" t="s">
        <v>142</v>
      </c>
      <c r="B553" s="185">
        <v>0</v>
      </c>
      <c r="C553" s="185">
        <v>0</v>
      </c>
      <c r="D553" s="186" t="e">
        <f t="shared" si="10"/>
        <v>#DIV/0!</v>
      </c>
      <c r="E553" s="187"/>
    </row>
    <row r="554" customHeight="1" spans="1:5">
      <c r="A554" s="196" t="s">
        <v>143</v>
      </c>
      <c r="B554" s="185">
        <v>0</v>
      </c>
      <c r="C554" s="185">
        <v>0</v>
      </c>
      <c r="D554" s="186" t="e">
        <f t="shared" si="10"/>
        <v>#DIV/0!</v>
      </c>
      <c r="E554" s="187"/>
    </row>
    <row r="555" customHeight="1" spans="1:5">
      <c r="A555" s="196" t="s">
        <v>144</v>
      </c>
      <c r="B555" s="185">
        <v>0</v>
      </c>
      <c r="C555" s="185">
        <v>0</v>
      </c>
      <c r="D555" s="186" t="e">
        <f t="shared" si="10"/>
        <v>#DIV/0!</v>
      </c>
      <c r="E555" s="187"/>
    </row>
    <row r="556" customHeight="1" spans="1:5">
      <c r="A556" s="196" t="s">
        <v>514</v>
      </c>
      <c r="B556" s="185">
        <v>0</v>
      </c>
      <c r="C556" s="185">
        <v>0</v>
      </c>
      <c r="D556" s="186" t="e">
        <f t="shared" si="10"/>
        <v>#DIV/0!</v>
      </c>
      <c r="E556" s="187"/>
    </row>
    <row r="557" customHeight="1" spans="1:5">
      <c r="A557" s="196" t="s">
        <v>515</v>
      </c>
      <c r="B557" s="185">
        <v>1026</v>
      </c>
      <c r="C557" s="185">
        <v>1026</v>
      </c>
      <c r="D557" s="186">
        <f t="shared" si="10"/>
        <v>1</v>
      </c>
      <c r="E557" s="187"/>
    </row>
    <row r="558" s="179" customFormat="1" customHeight="1" spans="1:44">
      <c r="A558" s="196" t="s">
        <v>516</v>
      </c>
      <c r="B558" s="185">
        <v>0</v>
      </c>
      <c r="C558" s="185">
        <v>0</v>
      </c>
      <c r="D558" s="186" t="e">
        <f t="shared" si="10"/>
        <v>#DIV/0!</v>
      </c>
      <c r="E558" s="187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</row>
    <row r="559" customHeight="1" spans="1:5">
      <c r="A559" s="196" t="s">
        <v>517</v>
      </c>
      <c r="B559" s="185">
        <v>789</v>
      </c>
      <c r="C559" s="185">
        <v>790</v>
      </c>
      <c r="D559" s="186">
        <f t="shared" si="10"/>
        <v>1.00126742712294</v>
      </c>
      <c r="E559" s="187"/>
    </row>
    <row r="560" customHeight="1" spans="1:5">
      <c r="A560" s="192" t="s">
        <v>518</v>
      </c>
      <c r="B560" s="193">
        <f>SUM(B561:B563)</f>
        <v>676</v>
      </c>
      <c r="C560" s="193">
        <f>SUM(C561:C563)</f>
        <v>676</v>
      </c>
      <c r="D560" s="194">
        <f t="shared" si="10"/>
        <v>1</v>
      </c>
      <c r="E560" s="195"/>
    </row>
    <row r="561" customHeight="1" spans="1:5">
      <c r="A561" s="196" t="s">
        <v>519</v>
      </c>
      <c r="B561" s="185">
        <v>250</v>
      </c>
      <c r="C561" s="185">
        <v>250</v>
      </c>
      <c r="D561" s="186">
        <f t="shared" si="10"/>
        <v>1</v>
      </c>
      <c r="E561" s="187"/>
    </row>
    <row r="562" customHeight="1" spans="1:5">
      <c r="A562" s="196" t="s">
        <v>520</v>
      </c>
      <c r="B562" s="185">
        <v>0</v>
      </c>
      <c r="C562" s="185">
        <v>0</v>
      </c>
      <c r="D562" s="186" t="e">
        <f t="shared" si="10"/>
        <v>#DIV/0!</v>
      </c>
      <c r="E562" s="187"/>
    </row>
    <row r="563" customHeight="1" spans="1:5">
      <c r="A563" s="196" t="s">
        <v>521</v>
      </c>
      <c r="B563" s="185">
        <v>426</v>
      </c>
      <c r="C563" s="185">
        <v>426</v>
      </c>
      <c r="D563" s="186">
        <f t="shared" si="10"/>
        <v>1</v>
      </c>
      <c r="E563" s="187"/>
    </row>
    <row r="564" customHeight="1" spans="1:5">
      <c r="A564" s="188" t="s">
        <v>522</v>
      </c>
      <c r="B564" s="189">
        <f>B565+B579+B587+B589+B597+B601+B611+B619+B626+B634+B643+B648+B651+B654+B657+B660+B663+B667+B672+B680+B683</f>
        <v>133855</v>
      </c>
      <c r="C564" s="189">
        <f>C565+C579+C587+C589+C597+C601+C611+C619+C626+C634+C643+C648+C651+C654+C657+C660+C663+C667+C672+C680+C683</f>
        <v>137000</v>
      </c>
      <c r="D564" s="190">
        <f t="shared" si="10"/>
        <v>1.02349557356841</v>
      </c>
      <c r="E564" s="191"/>
    </row>
    <row r="565" customHeight="1" spans="1:5">
      <c r="A565" s="192" t="s">
        <v>523</v>
      </c>
      <c r="B565" s="193">
        <f>SUM(B566:B578)</f>
        <v>3543</v>
      </c>
      <c r="C565" s="193">
        <f>SUM(C566:C578)</f>
        <v>3856</v>
      </c>
      <c r="D565" s="194">
        <f t="shared" si="10"/>
        <v>1.08834321196726</v>
      </c>
      <c r="E565" s="195"/>
    </row>
    <row r="566" customHeight="1" spans="1:5">
      <c r="A566" s="196" t="s">
        <v>142</v>
      </c>
      <c r="B566" s="185">
        <v>1095</v>
      </c>
      <c r="C566" s="185">
        <v>1200</v>
      </c>
      <c r="D566" s="186">
        <f t="shared" si="10"/>
        <v>1.0958904109589</v>
      </c>
      <c r="E566" s="187"/>
    </row>
    <row r="567" customHeight="1" spans="1:5">
      <c r="A567" s="196" t="s">
        <v>143</v>
      </c>
      <c r="B567" s="185">
        <v>3</v>
      </c>
      <c r="C567" s="185">
        <v>6</v>
      </c>
      <c r="D567" s="186">
        <f t="shared" si="10"/>
        <v>2</v>
      </c>
      <c r="E567" s="187"/>
    </row>
    <row r="568" customHeight="1" spans="1:5">
      <c r="A568" s="196" t="s">
        <v>144</v>
      </c>
      <c r="B568" s="185">
        <v>0</v>
      </c>
      <c r="C568" s="185">
        <v>0</v>
      </c>
      <c r="D568" s="186" t="e">
        <f t="shared" si="10"/>
        <v>#DIV/0!</v>
      </c>
      <c r="E568" s="187"/>
    </row>
    <row r="569" s="179" customFormat="1" customHeight="1" spans="1:44">
      <c r="A569" s="196" t="s">
        <v>524</v>
      </c>
      <c r="B569" s="185">
        <v>0</v>
      </c>
      <c r="C569" s="185">
        <v>0</v>
      </c>
      <c r="D569" s="186" t="e">
        <f t="shared" si="10"/>
        <v>#DIV/0!</v>
      </c>
      <c r="E569" s="187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</row>
    <row r="570" customHeight="1" spans="1:5">
      <c r="A570" s="196" t="s">
        <v>525</v>
      </c>
      <c r="B570" s="185">
        <v>95</v>
      </c>
      <c r="C570" s="185">
        <v>100</v>
      </c>
      <c r="D570" s="186">
        <f t="shared" ref="D570:D633" si="11">C570/B570</f>
        <v>1.05263157894737</v>
      </c>
      <c r="E570" s="187"/>
    </row>
    <row r="571" s="179" customFormat="1" customHeight="1" spans="1:44">
      <c r="A571" s="196" t="s">
        <v>526</v>
      </c>
      <c r="B571" s="185">
        <v>0</v>
      </c>
      <c r="C571" s="185">
        <v>0</v>
      </c>
      <c r="D571" s="186" t="e">
        <f t="shared" si="11"/>
        <v>#DIV/0!</v>
      </c>
      <c r="E571" s="187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</row>
    <row r="572" customHeight="1" spans="1:5">
      <c r="A572" s="196" t="s">
        <v>527</v>
      </c>
      <c r="B572" s="185">
        <v>0</v>
      </c>
      <c r="C572" s="185">
        <v>0</v>
      </c>
      <c r="D572" s="186" t="e">
        <f t="shared" si="11"/>
        <v>#DIV/0!</v>
      </c>
      <c r="E572" s="187"/>
    </row>
    <row r="573" customHeight="1" spans="1:5">
      <c r="A573" s="196" t="s">
        <v>183</v>
      </c>
      <c r="B573" s="185">
        <v>0</v>
      </c>
      <c r="C573" s="185">
        <v>0</v>
      </c>
      <c r="D573" s="186" t="e">
        <f t="shared" si="11"/>
        <v>#DIV/0!</v>
      </c>
      <c r="E573" s="187"/>
    </row>
    <row r="574" customHeight="1" spans="1:5">
      <c r="A574" s="196" t="s">
        <v>528</v>
      </c>
      <c r="B574" s="185">
        <v>0</v>
      </c>
      <c r="C574" s="185">
        <v>0</v>
      </c>
      <c r="D574" s="186" t="e">
        <f t="shared" si="11"/>
        <v>#DIV/0!</v>
      </c>
      <c r="E574" s="187"/>
    </row>
    <row r="575" customHeight="1" spans="1:5">
      <c r="A575" s="196" t="s">
        <v>529</v>
      </c>
      <c r="B575" s="185">
        <v>0</v>
      </c>
      <c r="C575" s="185">
        <v>0</v>
      </c>
      <c r="D575" s="186" t="e">
        <f t="shared" si="11"/>
        <v>#DIV/0!</v>
      </c>
      <c r="E575" s="187"/>
    </row>
    <row r="576" customHeight="1" spans="1:5">
      <c r="A576" s="196" t="s">
        <v>530</v>
      </c>
      <c r="B576" s="185">
        <v>977</v>
      </c>
      <c r="C576" s="185">
        <v>1000</v>
      </c>
      <c r="D576" s="186">
        <f t="shared" si="11"/>
        <v>1.02354145342886</v>
      </c>
      <c r="E576" s="187"/>
    </row>
    <row r="577" customHeight="1" spans="1:5">
      <c r="A577" s="196" t="s">
        <v>531</v>
      </c>
      <c r="B577" s="185">
        <v>39</v>
      </c>
      <c r="C577" s="185">
        <v>50</v>
      </c>
      <c r="D577" s="186">
        <f t="shared" si="11"/>
        <v>1.28205128205128</v>
      </c>
      <c r="E577" s="187"/>
    </row>
    <row r="578" customHeight="1" spans="1:5">
      <c r="A578" s="196" t="s">
        <v>532</v>
      </c>
      <c r="B578" s="185">
        <v>1334</v>
      </c>
      <c r="C578" s="185">
        <v>1500</v>
      </c>
      <c r="D578" s="186">
        <f t="shared" si="11"/>
        <v>1.12443778110945</v>
      </c>
      <c r="E578" s="187"/>
    </row>
    <row r="579" customHeight="1" spans="1:5">
      <c r="A579" s="192" t="s">
        <v>533</v>
      </c>
      <c r="B579" s="193">
        <f>SUM(B580:B586)</f>
        <v>15705</v>
      </c>
      <c r="C579" s="193">
        <f>SUM(C580:C586)</f>
        <v>16100</v>
      </c>
      <c r="D579" s="194">
        <f t="shared" si="11"/>
        <v>1.02515122572429</v>
      </c>
      <c r="E579" s="195"/>
    </row>
    <row r="580" s="179" customFormat="1" customHeight="1" spans="1:44">
      <c r="A580" s="196" t="s">
        <v>142</v>
      </c>
      <c r="B580" s="185">
        <v>545</v>
      </c>
      <c r="C580" s="185">
        <v>600</v>
      </c>
      <c r="D580" s="186">
        <f t="shared" si="11"/>
        <v>1.10091743119266</v>
      </c>
      <c r="E580" s="187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</row>
    <row r="581" customHeight="1" spans="1:5">
      <c r="A581" s="196" t="s">
        <v>143</v>
      </c>
      <c r="B581" s="185">
        <v>0</v>
      </c>
      <c r="C581" s="185">
        <v>0</v>
      </c>
      <c r="D581" s="186" t="e">
        <f t="shared" si="11"/>
        <v>#DIV/0!</v>
      </c>
      <c r="E581" s="187"/>
    </row>
    <row r="582" customHeight="1" spans="1:5">
      <c r="A582" s="196" t="s">
        <v>144</v>
      </c>
      <c r="B582" s="185">
        <v>0</v>
      </c>
      <c r="C582" s="185">
        <v>0</v>
      </c>
      <c r="D582" s="186" t="e">
        <f t="shared" si="11"/>
        <v>#DIV/0!</v>
      </c>
      <c r="E582" s="187"/>
    </row>
    <row r="583" customHeight="1" spans="1:5">
      <c r="A583" s="196" t="s">
        <v>534</v>
      </c>
      <c r="B583" s="185">
        <v>0</v>
      </c>
      <c r="C583" s="185">
        <v>0</v>
      </c>
      <c r="D583" s="186" t="e">
        <f t="shared" si="11"/>
        <v>#DIV/0!</v>
      </c>
      <c r="E583" s="187"/>
    </row>
    <row r="584" s="179" customFormat="1" customHeight="1" spans="1:44">
      <c r="A584" s="196" t="s">
        <v>535</v>
      </c>
      <c r="B584" s="185">
        <v>0</v>
      </c>
      <c r="C584" s="185">
        <v>0</v>
      </c>
      <c r="D584" s="186" t="e">
        <f t="shared" si="11"/>
        <v>#DIV/0!</v>
      </c>
      <c r="E584" s="187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</row>
    <row r="585" customHeight="1" spans="1:5">
      <c r="A585" s="196" t="s">
        <v>536</v>
      </c>
      <c r="B585" s="185">
        <v>12788</v>
      </c>
      <c r="C585" s="185">
        <v>13000</v>
      </c>
      <c r="D585" s="186">
        <f t="shared" si="11"/>
        <v>1.01657804191429</v>
      </c>
      <c r="E585" s="187"/>
    </row>
    <row r="586" customHeight="1" spans="1:5">
      <c r="A586" s="196" t="s">
        <v>537</v>
      </c>
      <c r="B586" s="185">
        <v>2372</v>
      </c>
      <c r="C586" s="185">
        <v>2500</v>
      </c>
      <c r="D586" s="186">
        <f t="shared" si="11"/>
        <v>1.0539629005059</v>
      </c>
      <c r="E586" s="187"/>
    </row>
    <row r="587" customHeight="1" spans="1:5">
      <c r="A587" s="192" t="s">
        <v>538</v>
      </c>
      <c r="B587" s="193">
        <f>B588</f>
        <v>0</v>
      </c>
      <c r="C587" s="193">
        <f>C588</f>
        <v>0</v>
      </c>
      <c r="D587" s="194" t="e">
        <f t="shared" si="11"/>
        <v>#DIV/0!</v>
      </c>
      <c r="E587" s="195"/>
    </row>
    <row r="588" customHeight="1" spans="1:5">
      <c r="A588" s="196" t="s">
        <v>539</v>
      </c>
      <c r="B588" s="185">
        <v>0</v>
      </c>
      <c r="C588" s="185">
        <v>0</v>
      </c>
      <c r="D588" s="186" t="e">
        <f t="shared" si="11"/>
        <v>#DIV/0!</v>
      </c>
      <c r="E588" s="187"/>
    </row>
    <row r="589" customHeight="1" spans="1:5">
      <c r="A589" s="192" t="s">
        <v>540</v>
      </c>
      <c r="B589" s="193">
        <f>SUM(B590:B596)</f>
        <v>36298</v>
      </c>
      <c r="C589" s="193">
        <f>SUM(C590:C596)</f>
        <v>37050</v>
      </c>
      <c r="D589" s="194">
        <f t="shared" si="11"/>
        <v>1.02071739489779</v>
      </c>
      <c r="E589" s="195"/>
    </row>
    <row r="590" customHeight="1" spans="1:5">
      <c r="A590" s="196" t="s">
        <v>541</v>
      </c>
      <c r="B590" s="185">
        <v>34</v>
      </c>
      <c r="C590" s="185">
        <v>50</v>
      </c>
      <c r="D590" s="186">
        <f t="shared" si="11"/>
        <v>1.47058823529412</v>
      </c>
      <c r="E590" s="187"/>
    </row>
    <row r="591" customHeight="1" spans="1:5">
      <c r="A591" s="196" t="s">
        <v>542</v>
      </c>
      <c r="B591" s="185">
        <v>0</v>
      </c>
      <c r="C591" s="185">
        <v>0</v>
      </c>
      <c r="D591" s="186" t="e">
        <f t="shared" si="11"/>
        <v>#DIV/0!</v>
      </c>
      <c r="E591" s="187"/>
    </row>
    <row r="592" customHeight="1" spans="1:5">
      <c r="A592" s="196" t="s">
        <v>543</v>
      </c>
      <c r="B592" s="185">
        <v>556</v>
      </c>
      <c r="C592" s="185">
        <v>600</v>
      </c>
      <c r="D592" s="186">
        <f t="shared" si="11"/>
        <v>1.07913669064748</v>
      </c>
      <c r="E592" s="187"/>
    </row>
    <row r="593" s="179" customFormat="1" customHeight="1" spans="1:44">
      <c r="A593" s="196" t="s">
        <v>544</v>
      </c>
      <c r="B593" s="185">
        <v>14478</v>
      </c>
      <c r="C593" s="185">
        <v>15000</v>
      </c>
      <c r="D593" s="186">
        <f t="shared" si="11"/>
        <v>1.03605470368835</v>
      </c>
      <c r="E593" s="187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</row>
    <row r="594" customHeight="1" spans="1:5">
      <c r="A594" s="196" t="s">
        <v>545</v>
      </c>
      <c r="B594" s="185">
        <v>7611</v>
      </c>
      <c r="C594" s="185">
        <v>7700</v>
      </c>
      <c r="D594" s="186">
        <f t="shared" si="11"/>
        <v>1.01169360136644</v>
      </c>
      <c r="E594" s="187"/>
    </row>
    <row r="595" customHeight="1" spans="1:5">
      <c r="A595" s="196" t="s">
        <v>546</v>
      </c>
      <c r="B595" s="185">
        <v>13619</v>
      </c>
      <c r="C595" s="185">
        <v>13700</v>
      </c>
      <c r="D595" s="186">
        <f t="shared" si="11"/>
        <v>1.00594757324326</v>
      </c>
      <c r="E595" s="187"/>
    </row>
    <row r="596" customHeight="1" spans="1:5">
      <c r="A596" s="196" t="s">
        <v>547</v>
      </c>
      <c r="B596" s="185">
        <v>0</v>
      </c>
      <c r="C596" s="185">
        <v>0</v>
      </c>
      <c r="D596" s="186" t="e">
        <f t="shared" si="11"/>
        <v>#DIV/0!</v>
      </c>
      <c r="E596" s="187"/>
    </row>
    <row r="597" customHeight="1" spans="1:5">
      <c r="A597" s="192" t="s">
        <v>548</v>
      </c>
      <c r="B597" s="193">
        <f>SUM(B598:B600)</f>
        <v>0</v>
      </c>
      <c r="C597" s="193">
        <f>SUM(C598:C600)</f>
        <v>0</v>
      </c>
      <c r="D597" s="194" t="e">
        <f t="shared" si="11"/>
        <v>#DIV/0!</v>
      </c>
      <c r="E597" s="195"/>
    </row>
    <row r="598" customHeight="1" spans="1:5">
      <c r="A598" s="196" t="s">
        <v>549</v>
      </c>
      <c r="B598" s="185">
        <v>0</v>
      </c>
      <c r="C598" s="185">
        <v>0</v>
      </c>
      <c r="D598" s="186" t="e">
        <f t="shared" si="11"/>
        <v>#DIV/0!</v>
      </c>
      <c r="E598" s="187"/>
    </row>
    <row r="599" customHeight="1" spans="1:5">
      <c r="A599" s="196" t="s">
        <v>550</v>
      </c>
      <c r="B599" s="185">
        <v>0</v>
      </c>
      <c r="C599" s="185">
        <v>0</v>
      </c>
      <c r="D599" s="186" t="e">
        <f t="shared" si="11"/>
        <v>#DIV/0!</v>
      </c>
      <c r="E599" s="187"/>
    </row>
    <row r="600" customHeight="1" spans="1:5">
      <c r="A600" s="196" t="s">
        <v>551</v>
      </c>
      <c r="B600" s="185">
        <v>0</v>
      </c>
      <c r="C600" s="185">
        <v>0</v>
      </c>
      <c r="D600" s="186" t="e">
        <f t="shared" si="11"/>
        <v>#DIV/0!</v>
      </c>
      <c r="E600" s="187"/>
    </row>
    <row r="601" s="179" customFormat="1" customHeight="1" spans="1:44">
      <c r="A601" s="192" t="s">
        <v>552</v>
      </c>
      <c r="B601" s="193">
        <f>SUM(B602:B610)</f>
        <v>4703</v>
      </c>
      <c r="C601" s="193">
        <f>SUM(C602:C610)</f>
        <v>5000</v>
      </c>
      <c r="D601" s="194">
        <f t="shared" si="11"/>
        <v>1.06315118009781</v>
      </c>
      <c r="E601" s="19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</row>
    <row r="602" customHeight="1" spans="1:5">
      <c r="A602" s="196" t="s">
        <v>553</v>
      </c>
      <c r="B602" s="185">
        <v>0</v>
      </c>
      <c r="C602" s="185">
        <v>0</v>
      </c>
      <c r="D602" s="186" t="e">
        <f t="shared" si="11"/>
        <v>#DIV/0!</v>
      </c>
      <c r="E602" s="187"/>
    </row>
    <row r="603" customHeight="1" spans="1:5">
      <c r="A603" s="196" t="s">
        <v>554</v>
      </c>
      <c r="B603" s="185">
        <v>0</v>
      </c>
      <c r="C603" s="185">
        <v>0</v>
      </c>
      <c r="D603" s="186" t="e">
        <f t="shared" si="11"/>
        <v>#DIV/0!</v>
      </c>
      <c r="E603" s="187"/>
    </row>
    <row r="604" customHeight="1" spans="1:5">
      <c r="A604" s="196" t="s">
        <v>555</v>
      </c>
      <c r="B604" s="185">
        <v>221</v>
      </c>
      <c r="C604" s="185">
        <v>300</v>
      </c>
      <c r="D604" s="186">
        <f t="shared" si="11"/>
        <v>1.35746606334842</v>
      </c>
      <c r="E604" s="187"/>
    </row>
    <row r="605" customHeight="1" spans="1:5">
      <c r="A605" s="196" t="s">
        <v>556</v>
      </c>
      <c r="B605" s="185">
        <v>2722</v>
      </c>
      <c r="C605" s="185">
        <v>2800</v>
      </c>
      <c r="D605" s="186">
        <f t="shared" si="11"/>
        <v>1.02865540044085</v>
      </c>
      <c r="E605" s="187"/>
    </row>
    <row r="606" customHeight="1" spans="1:5">
      <c r="A606" s="196" t="s">
        <v>557</v>
      </c>
      <c r="B606" s="185">
        <v>0</v>
      </c>
      <c r="C606" s="185">
        <v>0</v>
      </c>
      <c r="D606" s="186" t="e">
        <f t="shared" si="11"/>
        <v>#DIV/0!</v>
      </c>
      <c r="E606" s="187"/>
    </row>
    <row r="607" s="179" customFormat="1" customHeight="1" spans="1:44">
      <c r="A607" s="196" t="s">
        <v>558</v>
      </c>
      <c r="B607" s="185">
        <v>523</v>
      </c>
      <c r="C607" s="185">
        <v>600</v>
      </c>
      <c r="D607" s="186">
        <f t="shared" si="11"/>
        <v>1.1472275334608</v>
      </c>
      <c r="E607" s="187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</row>
    <row r="608" customHeight="1" spans="1:5">
      <c r="A608" s="196" t="s">
        <v>559</v>
      </c>
      <c r="B608" s="185">
        <v>0</v>
      </c>
      <c r="C608" s="185">
        <v>0</v>
      </c>
      <c r="D608" s="186" t="e">
        <f t="shared" si="11"/>
        <v>#DIV/0!</v>
      </c>
      <c r="E608" s="187"/>
    </row>
    <row r="609" customHeight="1" spans="1:5">
      <c r="A609" s="196" t="s">
        <v>560</v>
      </c>
      <c r="B609" s="185">
        <v>0</v>
      </c>
      <c r="C609" s="185">
        <v>0</v>
      </c>
      <c r="D609" s="186" t="e">
        <f t="shared" si="11"/>
        <v>#DIV/0!</v>
      </c>
      <c r="E609" s="187"/>
    </row>
    <row r="610" customHeight="1" spans="1:5">
      <c r="A610" s="196" t="s">
        <v>561</v>
      </c>
      <c r="B610" s="185">
        <v>1237</v>
      </c>
      <c r="C610" s="185">
        <v>1300</v>
      </c>
      <c r="D610" s="186">
        <f t="shared" si="11"/>
        <v>1.05092966855295</v>
      </c>
      <c r="E610" s="187"/>
    </row>
    <row r="611" customHeight="1" spans="1:5">
      <c r="A611" s="192" t="s">
        <v>562</v>
      </c>
      <c r="B611" s="193">
        <f>SUM(B612:B618)</f>
        <v>4366</v>
      </c>
      <c r="C611" s="193">
        <f>SUM(C612:C618)</f>
        <v>4800</v>
      </c>
      <c r="D611" s="194">
        <f t="shared" si="11"/>
        <v>1.099404489235</v>
      </c>
      <c r="E611" s="195"/>
    </row>
    <row r="612" customHeight="1" spans="1:5">
      <c r="A612" s="196" t="s">
        <v>563</v>
      </c>
      <c r="B612" s="185">
        <v>91</v>
      </c>
      <c r="C612" s="185">
        <v>100</v>
      </c>
      <c r="D612" s="186">
        <f t="shared" si="11"/>
        <v>1.0989010989011</v>
      </c>
      <c r="E612" s="187"/>
    </row>
    <row r="613" customHeight="1" spans="1:5">
      <c r="A613" s="196" t="s">
        <v>564</v>
      </c>
      <c r="B613" s="185">
        <v>618</v>
      </c>
      <c r="C613" s="185">
        <v>700</v>
      </c>
      <c r="D613" s="186">
        <f t="shared" si="11"/>
        <v>1.13268608414239</v>
      </c>
      <c r="E613" s="187"/>
    </row>
    <row r="614" s="179" customFormat="1" customHeight="1" spans="1:44">
      <c r="A614" s="196" t="s">
        <v>565</v>
      </c>
      <c r="B614" s="185">
        <v>1207</v>
      </c>
      <c r="C614" s="185">
        <v>1300</v>
      </c>
      <c r="D614" s="186">
        <f t="shared" si="11"/>
        <v>1.07705053852527</v>
      </c>
      <c r="E614" s="187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</row>
    <row r="615" customHeight="1" spans="1:5">
      <c r="A615" s="196" t="s">
        <v>566</v>
      </c>
      <c r="B615" s="185">
        <v>0</v>
      </c>
      <c r="C615" s="185">
        <v>0</v>
      </c>
      <c r="D615" s="186" t="e">
        <f t="shared" si="11"/>
        <v>#DIV/0!</v>
      </c>
      <c r="E615" s="187"/>
    </row>
    <row r="616" customHeight="1" spans="1:5">
      <c r="A616" s="196" t="s">
        <v>567</v>
      </c>
      <c r="B616" s="185">
        <v>1111</v>
      </c>
      <c r="C616" s="185">
        <v>1200</v>
      </c>
      <c r="D616" s="186">
        <f t="shared" si="11"/>
        <v>1.08010801080108</v>
      </c>
      <c r="E616" s="187"/>
    </row>
    <row r="617" customHeight="1" spans="1:5">
      <c r="A617" s="196" t="s">
        <v>568</v>
      </c>
      <c r="B617" s="185">
        <v>223</v>
      </c>
      <c r="C617" s="185">
        <v>300</v>
      </c>
      <c r="D617" s="186">
        <f t="shared" si="11"/>
        <v>1.34529147982063</v>
      </c>
      <c r="E617" s="187"/>
    </row>
    <row r="618" customHeight="1" spans="1:5">
      <c r="A618" s="196" t="s">
        <v>569</v>
      </c>
      <c r="B618" s="185">
        <v>1116</v>
      </c>
      <c r="C618" s="185">
        <v>1200</v>
      </c>
      <c r="D618" s="186">
        <f t="shared" si="11"/>
        <v>1.0752688172043</v>
      </c>
      <c r="E618" s="187"/>
    </row>
    <row r="619" customHeight="1" spans="1:5">
      <c r="A619" s="192" t="s">
        <v>570</v>
      </c>
      <c r="B619" s="193">
        <f>SUM(B620:B625)</f>
        <v>19590</v>
      </c>
      <c r="C619" s="193">
        <f>SUM(C620:C625)</f>
        <v>19930</v>
      </c>
      <c r="D619" s="194">
        <f t="shared" si="11"/>
        <v>1.01735579377233</v>
      </c>
      <c r="E619" s="195"/>
    </row>
    <row r="620" customHeight="1" spans="1:5">
      <c r="A620" s="196" t="s">
        <v>571</v>
      </c>
      <c r="B620" s="185">
        <v>1716</v>
      </c>
      <c r="C620" s="185">
        <v>1800</v>
      </c>
      <c r="D620" s="186">
        <f t="shared" si="11"/>
        <v>1.04895104895105</v>
      </c>
      <c r="E620" s="187"/>
    </row>
    <row r="621" customHeight="1" spans="1:5">
      <c r="A621" s="196" t="s">
        <v>572</v>
      </c>
      <c r="B621" s="185">
        <v>9499</v>
      </c>
      <c r="C621" s="185">
        <v>9500</v>
      </c>
      <c r="D621" s="186">
        <f t="shared" si="11"/>
        <v>1.00010527423939</v>
      </c>
      <c r="E621" s="187"/>
    </row>
    <row r="622" customHeight="1" spans="1:5">
      <c r="A622" s="196" t="s">
        <v>573</v>
      </c>
      <c r="B622" s="185">
        <v>1422</v>
      </c>
      <c r="C622" s="185">
        <v>1500</v>
      </c>
      <c r="D622" s="186">
        <f t="shared" si="11"/>
        <v>1.05485232067511</v>
      </c>
      <c r="E622" s="187"/>
    </row>
    <row r="623" s="179" customFormat="1" customHeight="1" spans="1:44">
      <c r="A623" s="196" t="s">
        <v>574</v>
      </c>
      <c r="B623" s="185">
        <v>19</v>
      </c>
      <c r="C623" s="185">
        <v>30</v>
      </c>
      <c r="D623" s="186">
        <f t="shared" si="11"/>
        <v>1.57894736842105</v>
      </c>
      <c r="E623" s="187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</row>
    <row r="624" customHeight="1" spans="1:5">
      <c r="A624" s="196" t="s">
        <v>575</v>
      </c>
      <c r="B624" s="185">
        <v>257</v>
      </c>
      <c r="C624" s="185">
        <v>300</v>
      </c>
      <c r="D624" s="186">
        <f t="shared" si="11"/>
        <v>1.16731517509728</v>
      </c>
      <c r="E624" s="187"/>
    </row>
    <row r="625" customHeight="1" spans="1:5">
      <c r="A625" s="196" t="s">
        <v>576</v>
      </c>
      <c r="B625" s="185">
        <v>6677</v>
      </c>
      <c r="C625" s="185">
        <v>6800</v>
      </c>
      <c r="D625" s="186">
        <f t="shared" si="11"/>
        <v>1.01842144675753</v>
      </c>
      <c r="E625" s="187"/>
    </row>
    <row r="626" customHeight="1" spans="1:5">
      <c r="A626" s="192" t="s">
        <v>577</v>
      </c>
      <c r="B626" s="193">
        <f>SUM(B627:B633)</f>
        <v>5489</v>
      </c>
      <c r="C626" s="193">
        <f>SUM(C627:C633)</f>
        <v>5600</v>
      </c>
      <c r="D626" s="194">
        <f t="shared" si="11"/>
        <v>1.02022226270723</v>
      </c>
      <c r="E626" s="195"/>
    </row>
    <row r="627" customHeight="1" spans="1:5">
      <c r="A627" s="196" t="s">
        <v>578</v>
      </c>
      <c r="B627" s="185">
        <v>74</v>
      </c>
      <c r="C627" s="185">
        <v>100</v>
      </c>
      <c r="D627" s="186">
        <f t="shared" si="11"/>
        <v>1.35135135135135</v>
      </c>
      <c r="E627" s="187"/>
    </row>
    <row r="628" customHeight="1" spans="1:5">
      <c r="A628" s="196" t="s">
        <v>579</v>
      </c>
      <c r="B628" s="185">
        <v>5139</v>
      </c>
      <c r="C628" s="185">
        <v>5200</v>
      </c>
      <c r="D628" s="186">
        <f t="shared" si="11"/>
        <v>1.01187001362133</v>
      </c>
      <c r="E628" s="187"/>
    </row>
    <row r="629" s="179" customFormat="1" customHeight="1" spans="1:44">
      <c r="A629" s="196" t="s">
        <v>580</v>
      </c>
      <c r="B629" s="185">
        <v>0</v>
      </c>
      <c r="C629" s="185">
        <v>0</v>
      </c>
      <c r="D629" s="186" t="e">
        <f t="shared" si="11"/>
        <v>#DIV/0!</v>
      </c>
      <c r="E629" s="187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</row>
    <row r="630" customHeight="1" spans="1:5">
      <c r="A630" s="196" t="s">
        <v>581</v>
      </c>
      <c r="B630" s="185">
        <v>101</v>
      </c>
      <c r="C630" s="185">
        <v>110</v>
      </c>
      <c r="D630" s="186">
        <f t="shared" si="11"/>
        <v>1.08910891089109</v>
      </c>
      <c r="E630" s="187"/>
    </row>
    <row r="631" customHeight="1" spans="1:5">
      <c r="A631" s="196" t="s">
        <v>582</v>
      </c>
      <c r="B631" s="185">
        <v>164</v>
      </c>
      <c r="C631" s="185">
        <v>170</v>
      </c>
      <c r="D631" s="186">
        <f t="shared" si="11"/>
        <v>1.03658536585366</v>
      </c>
      <c r="E631" s="187"/>
    </row>
    <row r="632" customHeight="1" spans="1:5">
      <c r="A632" s="196" t="s">
        <v>583</v>
      </c>
      <c r="B632" s="185">
        <v>7</v>
      </c>
      <c r="C632" s="185">
        <v>10</v>
      </c>
      <c r="D632" s="186">
        <f t="shared" si="11"/>
        <v>1.42857142857143</v>
      </c>
      <c r="E632" s="187"/>
    </row>
    <row r="633" customHeight="1" spans="1:5">
      <c r="A633" s="196" t="s">
        <v>584</v>
      </c>
      <c r="B633" s="185">
        <v>4</v>
      </c>
      <c r="C633" s="185">
        <v>10</v>
      </c>
      <c r="D633" s="186">
        <f t="shared" si="11"/>
        <v>2.5</v>
      </c>
      <c r="E633" s="187"/>
    </row>
    <row r="634" s="179" customFormat="1" customHeight="1" spans="1:44">
      <c r="A634" s="192" t="s">
        <v>585</v>
      </c>
      <c r="B634" s="193">
        <f>SUM(B635:B642)</f>
        <v>4890</v>
      </c>
      <c r="C634" s="193">
        <f>SUM(C635:C642)</f>
        <v>5200</v>
      </c>
      <c r="D634" s="194">
        <f t="shared" ref="D634:D697" si="12">C634/B634</f>
        <v>1.06339468302658</v>
      </c>
      <c r="E634" s="19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</row>
    <row r="635" customHeight="1" spans="1:5">
      <c r="A635" s="196" t="s">
        <v>142</v>
      </c>
      <c r="B635" s="185">
        <v>251</v>
      </c>
      <c r="C635" s="185">
        <v>300</v>
      </c>
      <c r="D635" s="186">
        <f t="shared" si="12"/>
        <v>1.19521912350598</v>
      </c>
      <c r="E635" s="187"/>
    </row>
    <row r="636" customHeight="1" spans="1:5">
      <c r="A636" s="196" t="s">
        <v>143</v>
      </c>
      <c r="B636" s="185">
        <v>0</v>
      </c>
      <c r="C636" s="185">
        <v>0</v>
      </c>
      <c r="D636" s="186" t="e">
        <f t="shared" si="12"/>
        <v>#DIV/0!</v>
      </c>
      <c r="E636" s="187"/>
    </row>
    <row r="637" s="179" customFormat="1" customHeight="1" spans="1:44">
      <c r="A637" s="196" t="s">
        <v>144</v>
      </c>
      <c r="B637" s="185">
        <v>0</v>
      </c>
      <c r="C637" s="185">
        <v>0</v>
      </c>
      <c r="D637" s="186" t="e">
        <f t="shared" si="12"/>
        <v>#DIV/0!</v>
      </c>
      <c r="E637" s="187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</row>
    <row r="638" customHeight="1" spans="1:5">
      <c r="A638" s="196" t="s">
        <v>586</v>
      </c>
      <c r="B638" s="185">
        <v>406</v>
      </c>
      <c r="C638" s="185">
        <v>500</v>
      </c>
      <c r="D638" s="186">
        <f t="shared" si="12"/>
        <v>1.23152709359606</v>
      </c>
      <c r="E638" s="187"/>
    </row>
    <row r="639" customHeight="1" spans="1:5">
      <c r="A639" s="196" t="s">
        <v>587</v>
      </c>
      <c r="B639" s="185">
        <v>1413</v>
      </c>
      <c r="C639" s="185">
        <v>1500</v>
      </c>
      <c r="D639" s="186">
        <f t="shared" si="12"/>
        <v>1.06157112526539</v>
      </c>
      <c r="E639" s="187"/>
    </row>
    <row r="640" s="179" customFormat="1" customHeight="1" spans="1:44">
      <c r="A640" s="196" t="s">
        <v>588</v>
      </c>
      <c r="B640" s="185">
        <v>0</v>
      </c>
      <c r="C640" s="185">
        <v>0</v>
      </c>
      <c r="D640" s="186" t="e">
        <f t="shared" si="12"/>
        <v>#DIV/0!</v>
      </c>
      <c r="E640" s="187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</row>
    <row r="641" customHeight="1" spans="1:5">
      <c r="A641" s="196" t="s">
        <v>589</v>
      </c>
      <c r="B641" s="185">
        <v>1682</v>
      </c>
      <c r="C641" s="185">
        <v>1700</v>
      </c>
      <c r="D641" s="186">
        <f t="shared" si="12"/>
        <v>1.01070154577883</v>
      </c>
      <c r="E641" s="187"/>
    </row>
    <row r="642" customHeight="1" spans="1:5">
      <c r="A642" s="196" t="s">
        <v>590</v>
      </c>
      <c r="B642" s="185">
        <v>1138</v>
      </c>
      <c r="C642" s="185">
        <v>1200</v>
      </c>
      <c r="D642" s="186">
        <f t="shared" si="12"/>
        <v>1.05448154657293</v>
      </c>
      <c r="E642" s="187"/>
    </row>
    <row r="643" s="179" customFormat="1" customHeight="1" spans="1:44">
      <c r="A643" s="192" t="s">
        <v>591</v>
      </c>
      <c r="B643" s="193">
        <f>SUM(B644:B647)</f>
        <v>0</v>
      </c>
      <c r="C643" s="193">
        <f>SUM(C644:C647)</f>
        <v>0</v>
      </c>
      <c r="D643" s="194" t="e">
        <f t="shared" si="12"/>
        <v>#DIV/0!</v>
      </c>
      <c r="E643" s="19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</row>
    <row r="644" customHeight="1" spans="1:5">
      <c r="A644" s="196" t="s">
        <v>142</v>
      </c>
      <c r="B644" s="185">
        <v>0</v>
      </c>
      <c r="C644" s="185">
        <v>0</v>
      </c>
      <c r="D644" s="186" t="e">
        <f t="shared" si="12"/>
        <v>#DIV/0!</v>
      </c>
      <c r="E644" s="187"/>
    </row>
    <row r="645" customHeight="1" spans="1:5">
      <c r="A645" s="196" t="s">
        <v>143</v>
      </c>
      <c r="B645" s="185">
        <v>0</v>
      </c>
      <c r="C645" s="185">
        <v>0</v>
      </c>
      <c r="D645" s="186" t="e">
        <f t="shared" si="12"/>
        <v>#DIV/0!</v>
      </c>
      <c r="E645" s="187"/>
    </row>
    <row r="646" s="179" customFormat="1" customHeight="1" spans="1:44">
      <c r="A646" s="196" t="s">
        <v>144</v>
      </c>
      <c r="B646" s="185">
        <v>0</v>
      </c>
      <c r="C646" s="185">
        <v>0</v>
      </c>
      <c r="D646" s="186" t="e">
        <f t="shared" si="12"/>
        <v>#DIV/0!</v>
      </c>
      <c r="E646" s="187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</row>
    <row r="647" customHeight="1" spans="1:5">
      <c r="A647" s="196" t="s">
        <v>592</v>
      </c>
      <c r="B647" s="185">
        <v>0</v>
      </c>
      <c r="C647" s="185">
        <v>0</v>
      </c>
      <c r="D647" s="186" t="e">
        <f t="shared" si="12"/>
        <v>#DIV/0!</v>
      </c>
      <c r="E647" s="187"/>
    </row>
    <row r="648" customHeight="1" spans="1:5">
      <c r="A648" s="192" t="s">
        <v>593</v>
      </c>
      <c r="B648" s="193">
        <f>SUM(B649:B650)</f>
        <v>4706</v>
      </c>
      <c r="C648" s="193">
        <f>SUM(C649:C650)</f>
        <v>4800</v>
      </c>
      <c r="D648" s="194">
        <f t="shared" si="12"/>
        <v>1.01997450063748</v>
      </c>
      <c r="E648" s="195"/>
    </row>
    <row r="649" s="179" customFormat="1" customHeight="1" spans="1:44">
      <c r="A649" s="196" t="s">
        <v>594</v>
      </c>
      <c r="B649" s="185">
        <v>3068</v>
      </c>
      <c r="C649" s="185">
        <v>3100</v>
      </c>
      <c r="D649" s="186">
        <f t="shared" si="12"/>
        <v>1.01043024771838</v>
      </c>
      <c r="E649" s="187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</row>
    <row r="650" customHeight="1" spans="1:5">
      <c r="A650" s="196" t="s">
        <v>595</v>
      </c>
      <c r="B650" s="185">
        <v>1638</v>
      </c>
      <c r="C650" s="185">
        <v>1700</v>
      </c>
      <c r="D650" s="186">
        <f t="shared" si="12"/>
        <v>1.03785103785104</v>
      </c>
      <c r="E650" s="187"/>
    </row>
    <row r="651" customHeight="1" spans="1:5">
      <c r="A651" s="192" t="s">
        <v>596</v>
      </c>
      <c r="B651" s="193">
        <f>SUM(B652:B653)</f>
        <v>70</v>
      </c>
      <c r="C651" s="193">
        <f>SUM(C652:C653)</f>
        <v>70</v>
      </c>
      <c r="D651" s="194">
        <f t="shared" si="12"/>
        <v>1</v>
      </c>
      <c r="E651" s="195"/>
    </row>
    <row r="652" customHeight="1" spans="1:5">
      <c r="A652" s="196" t="s">
        <v>597</v>
      </c>
      <c r="B652" s="185">
        <v>50</v>
      </c>
      <c r="C652" s="185">
        <v>50</v>
      </c>
      <c r="D652" s="186">
        <f t="shared" si="12"/>
        <v>1</v>
      </c>
      <c r="E652" s="187"/>
    </row>
    <row r="653" s="179" customFormat="1" customHeight="1" spans="1:44">
      <c r="A653" s="196" t="s">
        <v>598</v>
      </c>
      <c r="B653" s="185">
        <v>20</v>
      </c>
      <c r="C653" s="185">
        <v>20</v>
      </c>
      <c r="D653" s="186">
        <f t="shared" si="12"/>
        <v>1</v>
      </c>
      <c r="E653" s="187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</row>
    <row r="654" customHeight="1" spans="1:5">
      <c r="A654" s="192" t="s">
        <v>599</v>
      </c>
      <c r="B654" s="193">
        <f>SUM(B655:B656)</f>
        <v>324</v>
      </c>
      <c r="C654" s="193">
        <f>SUM(C655:C656)</f>
        <v>330</v>
      </c>
      <c r="D654" s="194">
        <f t="shared" si="12"/>
        <v>1.01851851851852</v>
      </c>
      <c r="E654" s="195"/>
    </row>
    <row r="655" customHeight="1" spans="1:5">
      <c r="A655" s="196" t="s">
        <v>600</v>
      </c>
      <c r="B655" s="185">
        <v>138</v>
      </c>
      <c r="C655" s="185">
        <v>140</v>
      </c>
      <c r="D655" s="186">
        <f t="shared" si="12"/>
        <v>1.01449275362319</v>
      </c>
      <c r="E655" s="187"/>
    </row>
    <row r="656" customHeight="1" spans="1:5">
      <c r="A656" s="196" t="s">
        <v>601</v>
      </c>
      <c r="B656" s="185">
        <v>186</v>
      </c>
      <c r="C656" s="185">
        <v>190</v>
      </c>
      <c r="D656" s="186">
        <f t="shared" si="12"/>
        <v>1.02150537634409</v>
      </c>
      <c r="E656" s="187"/>
    </row>
    <row r="657" customHeight="1" spans="1:5">
      <c r="A657" s="192" t="s">
        <v>602</v>
      </c>
      <c r="B657" s="193">
        <f>SUM(B658:B659)</f>
        <v>0</v>
      </c>
      <c r="C657" s="193">
        <f>SUM(C658:C659)</f>
        <v>0</v>
      </c>
      <c r="D657" s="194" t="e">
        <f t="shared" si="12"/>
        <v>#DIV/0!</v>
      </c>
      <c r="E657" s="195"/>
    </row>
    <row r="658" s="179" customFormat="1" customHeight="1" spans="1:44">
      <c r="A658" s="196" t="s">
        <v>603</v>
      </c>
      <c r="B658" s="185">
        <v>0</v>
      </c>
      <c r="C658" s="185">
        <v>0</v>
      </c>
      <c r="D658" s="186" t="e">
        <f t="shared" si="12"/>
        <v>#DIV/0!</v>
      </c>
      <c r="E658" s="187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</row>
    <row r="659" s="180" customFormat="1" customHeight="1" spans="1:44">
      <c r="A659" s="196" t="s">
        <v>604</v>
      </c>
      <c r="B659" s="185">
        <v>0</v>
      </c>
      <c r="C659" s="185">
        <v>0</v>
      </c>
      <c r="D659" s="186" t="e">
        <f t="shared" si="12"/>
        <v>#DIV/0!</v>
      </c>
      <c r="E659" s="187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</row>
    <row r="660" s="179" customFormat="1" customHeight="1" spans="1:44">
      <c r="A660" s="192" t="s">
        <v>605</v>
      </c>
      <c r="B660" s="193">
        <f>SUM(B661:B662)</f>
        <v>63</v>
      </c>
      <c r="C660" s="193">
        <f>SUM(C661:C662)</f>
        <v>70</v>
      </c>
      <c r="D660" s="194">
        <f t="shared" si="12"/>
        <v>1.11111111111111</v>
      </c>
      <c r="E660" s="19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</row>
    <row r="661" customHeight="1" spans="1:5">
      <c r="A661" s="196" t="s">
        <v>606</v>
      </c>
      <c r="B661" s="185">
        <v>63</v>
      </c>
      <c r="C661" s="185">
        <v>70</v>
      </c>
      <c r="D661" s="186">
        <f t="shared" si="12"/>
        <v>1.11111111111111</v>
      </c>
      <c r="E661" s="187"/>
    </row>
    <row r="662" customHeight="1" spans="1:5">
      <c r="A662" s="196" t="s">
        <v>607</v>
      </c>
      <c r="B662" s="185">
        <v>0</v>
      </c>
      <c r="C662" s="185">
        <v>0</v>
      </c>
      <c r="D662" s="186" t="e">
        <f t="shared" si="12"/>
        <v>#DIV/0!</v>
      </c>
      <c r="E662" s="187"/>
    </row>
    <row r="663" customHeight="1" spans="1:5">
      <c r="A663" s="192" t="s">
        <v>608</v>
      </c>
      <c r="B663" s="193">
        <f>SUM(B664:B666)</f>
        <v>14553</v>
      </c>
      <c r="C663" s="193">
        <f>SUM(C664:C666)</f>
        <v>14600</v>
      </c>
      <c r="D663" s="194">
        <f t="shared" si="12"/>
        <v>1.00322957465815</v>
      </c>
      <c r="E663" s="195"/>
    </row>
    <row r="664" customHeight="1" spans="1:5">
      <c r="A664" s="196" t="s">
        <v>609</v>
      </c>
      <c r="B664" s="185">
        <v>0</v>
      </c>
      <c r="C664" s="185">
        <v>0</v>
      </c>
      <c r="D664" s="186" t="e">
        <f t="shared" si="12"/>
        <v>#DIV/0!</v>
      </c>
      <c r="E664" s="187"/>
    </row>
    <row r="665" s="179" customFormat="1" customHeight="1" spans="1:44">
      <c r="A665" s="196" t="s">
        <v>610</v>
      </c>
      <c r="B665" s="185">
        <v>14553</v>
      </c>
      <c r="C665" s="185">
        <v>14600</v>
      </c>
      <c r="D665" s="186">
        <f t="shared" si="12"/>
        <v>1.00322957465815</v>
      </c>
      <c r="E665" s="187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</row>
    <row r="666" customHeight="1" spans="1:5">
      <c r="A666" s="196" t="s">
        <v>611</v>
      </c>
      <c r="B666" s="185">
        <v>0</v>
      </c>
      <c r="C666" s="185">
        <v>0</v>
      </c>
      <c r="D666" s="186" t="e">
        <f t="shared" si="12"/>
        <v>#DIV/0!</v>
      </c>
      <c r="E666" s="187"/>
    </row>
    <row r="667" customHeight="1" spans="1:5">
      <c r="A667" s="192" t="s">
        <v>612</v>
      </c>
      <c r="B667" s="193">
        <f>SUM(B668:B671)</f>
        <v>0</v>
      </c>
      <c r="C667" s="193">
        <f>SUM(C668:C671)</f>
        <v>0</v>
      </c>
      <c r="D667" s="194" t="e">
        <f t="shared" si="12"/>
        <v>#DIV/0!</v>
      </c>
      <c r="E667" s="195"/>
    </row>
    <row r="668" customHeight="1" spans="1:5">
      <c r="A668" s="196" t="s">
        <v>613</v>
      </c>
      <c r="B668" s="185">
        <v>0</v>
      </c>
      <c r="C668" s="185">
        <v>0</v>
      </c>
      <c r="D668" s="186" t="e">
        <f t="shared" si="12"/>
        <v>#DIV/0!</v>
      </c>
      <c r="E668" s="187"/>
    </row>
    <row r="669" customHeight="1" spans="1:5">
      <c r="A669" s="196" t="s">
        <v>614</v>
      </c>
      <c r="B669" s="185">
        <v>0</v>
      </c>
      <c r="C669" s="185">
        <v>0</v>
      </c>
      <c r="D669" s="186" t="e">
        <f t="shared" si="12"/>
        <v>#DIV/0!</v>
      </c>
      <c r="E669" s="187"/>
    </row>
    <row r="670" customHeight="1" spans="1:5">
      <c r="A670" s="196" t="s">
        <v>615</v>
      </c>
      <c r="B670" s="185">
        <v>0</v>
      </c>
      <c r="C670" s="185">
        <v>0</v>
      </c>
      <c r="D670" s="186" t="e">
        <f t="shared" si="12"/>
        <v>#DIV/0!</v>
      </c>
      <c r="E670" s="187"/>
    </row>
    <row r="671" customHeight="1" spans="1:5">
      <c r="A671" s="196" t="s">
        <v>616</v>
      </c>
      <c r="B671" s="185">
        <v>0</v>
      </c>
      <c r="C671" s="185">
        <v>0</v>
      </c>
      <c r="D671" s="186" t="e">
        <f t="shared" si="12"/>
        <v>#DIV/0!</v>
      </c>
      <c r="E671" s="187"/>
    </row>
    <row r="672" customHeight="1" spans="1:5">
      <c r="A672" s="192" t="s">
        <v>617</v>
      </c>
      <c r="B672" s="193">
        <f>SUM(B673:B679)</f>
        <v>1462</v>
      </c>
      <c r="C672" s="193">
        <f>SUM(C673:C679)</f>
        <v>1494</v>
      </c>
      <c r="D672" s="194">
        <f t="shared" si="12"/>
        <v>1.0218878248974</v>
      </c>
      <c r="E672" s="195"/>
    </row>
    <row r="673" customHeight="1" spans="1:5">
      <c r="A673" s="196" t="s">
        <v>142</v>
      </c>
      <c r="B673" s="185">
        <v>272</v>
      </c>
      <c r="C673" s="185">
        <v>300</v>
      </c>
      <c r="D673" s="186">
        <f t="shared" si="12"/>
        <v>1.10294117647059</v>
      </c>
      <c r="E673" s="187"/>
    </row>
    <row r="674" customHeight="1" spans="1:5">
      <c r="A674" s="196" t="s">
        <v>143</v>
      </c>
      <c r="B674" s="185">
        <v>0</v>
      </c>
      <c r="C674" s="185">
        <v>0</v>
      </c>
      <c r="D674" s="186" t="e">
        <f t="shared" si="12"/>
        <v>#DIV/0!</v>
      </c>
      <c r="E674" s="187"/>
    </row>
    <row r="675" customHeight="1" spans="1:5">
      <c r="A675" s="196" t="s">
        <v>144</v>
      </c>
      <c r="B675" s="185">
        <v>0</v>
      </c>
      <c r="C675" s="185">
        <v>0</v>
      </c>
      <c r="D675" s="186" t="e">
        <f t="shared" si="12"/>
        <v>#DIV/0!</v>
      </c>
      <c r="E675" s="187"/>
    </row>
    <row r="676" customHeight="1" spans="1:5">
      <c r="A676" s="196" t="s">
        <v>618</v>
      </c>
      <c r="B676" s="185">
        <v>116</v>
      </c>
      <c r="C676" s="185">
        <v>120</v>
      </c>
      <c r="D676" s="186">
        <f t="shared" si="12"/>
        <v>1.03448275862069</v>
      </c>
      <c r="E676" s="187"/>
    </row>
    <row r="677" customHeight="1" spans="1:5">
      <c r="A677" s="196" t="s">
        <v>619</v>
      </c>
      <c r="B677" s="185">
        <v>0</v>
      </c>
      <c r="C677" s="185">
        <v>0</v>
      </c>
      <c r="D677" s="186" t="e">
        <f t="shared" si="12"/>
        <v>#DIV/0!</v>
      </c>
      <c r="E677" s="187"/>
    </row>
    <row r="678" customHeight="1" spans="1:5">
      <c r="A678" s="196" t="s">
        <v>151</v>
      </c>
      <c r="B678" s="185">
        <v>592</v>
      </c>
      <c r="C678" s="185">
        <v>592</v>
      </c>
      <c r="D678" s="186">
        <f t="shared" si="12"/>
        <v>1</v>
      </c>
      <c r="E678" s="187"/>
    </row>
    <row r="679" customHeight="1" spans="1:5">
      <c r="A679" s="196" t="s">
        <v>620</v>
      </c>
      <c r="B679" s="185">
        <v>482</v>
      </c>
      <c r="C679" s="185">
        <v>482</v>
      </c>
      <c r="D679" s="186">
        <f t="shared" si="12"/>
        <v>1</v>
      </c>
      <c r="E679" s="187"/>
    </row>
    <row r="680" customHeight="1" spans="1:5">
      <c r="A680" s="192" t="s">
        <v>621</v>
      </c>
      <c r="B680" s="193">
        <f>SUM(B681:B682)</f>
        <v>0</v>
      </c>
      <c r="C680" s="193">
        <f>SUM(C681:C682)</f>
        <v>0</v>
      </c>
      <c r="D680" s="194" t="e">
        <f t="shared" si="12"/>
        <v>#DIV/0!</v>
      </c>
      <c r="E680" s="195"/>
    </row>
    <row r="681" s="179" customFormat="1" customHeight="1" spans="1:44">
      <c r="A681" s="196" t="s">
        <v>622</v>
      </c>
      <c r="B681" s="185">
        <v>0</v>
      </c>
      <c r="C681" s="185">
        <v>0</v>
      </c>
      <c r="D681" s="186" t="e">
        <f t="shared" si="12"/>
        <v>#DIV/0!</v>
      </c>
      <c r="E681" s="187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</row>
    <row r="682" customHeight="1" spans="1:5">
      <c r="A682" s="196" t="s">
        <v>623</v>
      </c>
      <c r="B682" s="185">
        <v>0</v>
      </c>
      <c r="C682" s="185">
        <v>0</v>
      </c>
      <c r="D682" s="186" t="e">
        <f t="shared" si="12"/>
        <v>#DIV/0!</v>
      </c>
      <c r="E682" s="187"/>
    </row>
    <row r="683" customHeight="1" spans="1:5">
      <c r="A683" s="192" t="s">
        <v>624</v>
      </c>
      <c r="B683" s="193">
        <f>B684</f>
        <v>18093</v>
      </c>
      <c r="C683" s="193">
        <f>C684</f>
        <v>18100</v>
      </c>
      <c r="D683" s="194">
        <f t="shared" si="12"/>
        <v>1.00038688995744</v>
      </c>
      <c r="E683" s="195"/>
    </row>
    <row r="684" customHeight="1" spans="1:5">
      <c r="A684" s="196" t="s">
        <v>625</v>
      </c>
      <c r="B684" s="185">
        <v>18093</v>
      </c>
      <c r="C684" s="185">
        <v>18100</v>
      </c>
      <c r="D684" s="186">
        <f t="shared" si="12"/>
        <v>1.00038688995744</v>
      </c>
      <c r="E684" s="187"/>
    </row>
    <row r="685" s="179" customFormat="1" customHeight="1" spans="1:44">
      <c r="A685" s="188" t="s">
        <v>626</v>
      </c>
      <c r="B685" s="189">
        <f>B686+B691+B705+B709+B721+B724+B728+B733+B737+B741+B744+B753+B755</f>
        <v>64714</v>
      </c>
      <c r="C685" s="189">
        <f>C686+C691+C705+C709+C721+C724+C728+C733+C737+C741+C744+C753+C755</f>
        <v>64700</v>
      </c>
      <c r="D685" s="190">
        <f t="shared" si="12"/>
        <v>0.999783663504033</v>
      </c>
      <c r="E685" s="191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</row>
    <row r="686" customHeight="1" spans="1:5">
      <c r="A686" s="192" t="s">
        <v>627</v>
      </c>
      <c r="B686" s="193">
        <f>SUM(B687:B690)</f>
        <v>2234</v>
      </c>
      <c r="C686" s="193">
        <f>SUM(C687:C690)</f>
        <v>2230</v>
      </c>
      <c r="D686" s="194">
        <f t="shared" si="12"/>
        <v>0.998209489704566</v>
      </c>
      <c r="E686" s="195"/>
    </row>
    <row r="687" customHeight="1" spans="1:5">
      <c r="A687" s="196" t="s">
        <v>142</v>
      </c>
      <c r="B687" s="185">
        <v>980</v>
      </c>
      <c r="C687" s="185">
        <v>980</v>
      </c>
      <c r="D687" s="186">
        <f t="shared" si="12"/>
        <v>1</v>
      </c>
      <c r="E687" s="187"/>
    </row>
    <row r="688" customHeight="1" spans="1:5">
      <c r="A688" s="196" t="s">
        <v>143</v>
      </c>
      <c r="B688" s="185">
        <v>0</v>
      </c>
      <c r="C688" s="185">
        <v>0</v>
      </c>
      <c r="D688" s="186" t="e">
        <f t="shared" si="12"/>
        <v>#DIV/0!</v>
      </c>
      <c r="E688" s="187"/>
    </row>
    <row r="689" customHeight="1" spans="1:5">
      <c r="A689" s="196" t="s">
        <v>144</v>
      </c>
      <c r="B689" s="185">
        <v>0</v>
      </c>
      <c r="C689" s="185">
        <v>0</v>
      </c>
      <c r="D689" s="186" t="e">
        <f t="shared" si="12"/>
        <v>#DIV/0!</v>
      </c>
      <c r="E689" s="187"/>
    </row>
    <row r="690" customHeight="1" spans="1:5">
      <c r="A690" s="196" t="s">
        <v>628</v>
      </c>
      <c r="B690" s="185">
        <v>1254</v>
      </c>
      <c r="C690" s="185">
        <v>1250</v>
      </c>
      <c r="D690" s="186">
        <f t="shared" si="12"/>
        <v>0.996810207336523</v>
      </c>
      <c r="E690" s="187"/>
    </row>
    <row r="691" customHeight="1" spans="1:5">
      <c r="A691" s="192" t="s">
        <v>629</v>
      </c>
      <c r="B691" s="193">
        <f>SUM(B692:B704)</f>
        <v>2980</v>
      </c>
      <c r="C691" s="193">
        <f>SUM(C692:C704)</f>
        <v>2970</v>
      </c>
      <c r="D691" s="194">
        <f t="shared" si="12"/>
        <v>0.996644295302013</v>
      </c>
      <c r="E691" s="195"/>
    </row>
    <row r="692" customHeight="1" spans="1:5">
      <c r="A692" s="196" t="s">
        <v>630</v>
      </c>
      <c r="B692" s="185">
        <v>2507</v>
      </c>
      <c r="C692" s="185">
        <v>2500</v>
      </c>
      <c r="D692" s="186">
        <f t="shared" si="12"/>
        <v>0.997207818109294</v>
      </c>
      <c r="E692" s="187"/>
    </row>
    <row r="693" customHeight="1" spans="1:5">
      <c r="A693" s="196" t="s">
        <v>631</v>
      </c>
      <c r="B693" s="185">
        <v>473</v>
      </c>
      <c r="C693" s="185">
        <v>470</v>
      </c>
      <c r="D693" s="186">
        <f t="shared" si="12"/>
        <v>0.993657505285412</v>
      </c>
      <c r="E693" s="187"/>
    </row>
    <row r="694" customHeight="1" spans="1:5">
      <c r="A694" s="196" t="s">
        <v>632</v>
      </c>
      <c r="B694" s="185">
        <v>0</v>
      </c>
      <c r="C694" s="185">
        <v>0</v>
      </c>
      <c r="D694" s="186" t="e">
        <f t="shared" si="12"/>
        <v>#DIV/0!</v>
      </c>
      <c r="E694" s="187"/>
    </row>
    <row r="695" customHeight="1" spans="1:5">
      <c r="A695" s="196" t="s">
        <v>633</v>
      </c>
      <c r="B695" s="185">
        <v>0</v>
      </c>
      <c r="C695" s="185">
        <v>0</v>
      </c>
      <c r="D695" s="186" t="e">
        <f t="shared" si="12"/>
        <v>#DIV/0!</v>
      </c>
      <c r="E695" s="187"/>
    </row>
    <row r="696" customHeight="1" spans="1:5">
      <c r="A696" s="196" t="s">
        <v>634</v>
      </c>
      <c r="B696" s="185">
        <v>0</v>
      </c>
      <c r="C696" s="185">
        <v>0</v>
      </c>
      <c r="D696" s="186" t="e">
        <f t="shared" si="12"/>
        <v>#DIV/0!</v>
      </c>
      <c r="E696" s="187"/>
    </row>
    <row r="697" s="179" customFormat="1" customHeight="1" spans="1:44">
      <c r="A697" s="196" t="s">
        <v>635</v>
      </c>
      <c r="B697" s="185">
        <v>0</v>
      </c>
      <c r="C697" s="185">
        <v>0</v>
      </c>
      <c r="D697" s="186" t="e">
        <f t="shared" si="12"/>
        <v>#DIV/0!</v>
      </c>
      <c r="E697" s="187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</row>
    <row r="698" s="179" customFormat="1" customHeight="1" spans="1:44">
      <c r="A698" s="196" t="s">
        <v>636</v>
      </c>
      <c r="B698" s="185">
        <v>0</v>
      </c>
      <c r="C698" s="185">
        <v>0</v>
      </c>
      <c r="D698" s="186" t="e">
        <f t="shared" ref="D698:D761" si="13">C698/B698</f>
        <v>#DIV/0!</v>
      </c>
      <c r="E698" s="187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</row>
    <row r="699" customHeight="1" spans="1:5">
      <c r="A699" s="196" t="s">
        <v>637</v>
      </c>
      <c r="B699" s="185">
        <v>0</v>
      </c>
      <c r="C699" s="185">
        <v>0</v>
      </c>
      <c r="D699" s="186" t="e">
        <f t="shared" si="13"/>
        <v>#DIV/0!</v>
      </c>
      <c r="E699" s="187"/>
    </row>
    <row r="700" customHeight="1" spans="1:5">
      <c r="A700" s="196" t="s">
        <v>638</v>
      </c>
      <c r="B700" s="185">
        <v>0</v>
      </c>
      <c r="C700" s="185">
        <v>0</v>
      </c>
      <c r="D700" s="186" t="e">
        <f t="shared" si="13"/>
        <v>#DIV/0!</v>
      </c>
      <c r="E700" s="187"/>
    </row>
    <row r="701" s="179" customFormat="1" customHeight="1" spans="1:44">
      <c r="A701" s="196" t="s">
        <v>639</v>
      </c>
      <c r="B701" s="185">
        <v>0</v>
      </c>
      <c r="C701" s="185">
        <v>0</v>
      </c>
      <c r="D701" s="186" t="e">
        <f t="shared" si="13"/>
        <v>#DIV/0!</v>
      </c>
      <c r="E701" s="187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</row>
    <row r="702" customHeight="1" spans="1:5">
      <c r="A702" s="196" t="s">
        <v>640</v>
      </c>
      <c r="B702" s="185">
        <v>0</v>
      </c>
      <c r="C702" s="185">
        <v>0</v>
      </c>
      <c r="D702" s="186" t="e">
        <f t="shared" si="13"/>
        <v>#DIV/0!</v>
      </c>
      <c r="E702" s="187"/>
    </row>
    <row r="703" customHeight="1" spans="1:5">
      <c r="A703" s="196" t="s">
        <v>641</v>
      </c>
      <c r="B703" s="185">
        <v>0</v>
      </c>
      <c r="C703" s="185">
        <v>0</v>
      </c>
      <c r="D703" s="186" t="e">
        <f t="shared" si="13"/>
        <v>#DIV/0!</v>
      </c>
      <c r="E703" s="187"/>
    </row>
    <row r="704" customHeight="1" spans="1:5">
      <c r="A704" s="196" t="s">
        <v>642</v>
      </c>
      <c r="B704" s="185">
        <v>0</v>
      </c>
      <c r="C704" s="185">
        <v>0</v>
      </c>
      <c r="D704" s="186" t="e">
        <f t="shared" si="13"/>
        <v>#DIV/0!</v>
      </c>
      <c r="E704" s="187"/>
    </row>
    <row r="705" s="179" customFormat="1" customHeight="1" spans="1:44">
      <c r="A705" s="192" t="s">
        <v>643</v>
      </c>
      <c r="B705" s="193">
        <f>SUM(B706:B708)</f>
        <v>10169</v>
      </c>
      <c r="C705" s="193">
        <f>SUM(C706:C708)</f>
        <v>10169</v>
      </c>
      <c r="D705" s="194">
        <f t="shared" si="13"/>
        <v>1</v>
      </c>
      <c r="E705" s="19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</row>
    <row r="706" customHeight="1" spans="1:5">
      <c r="A706" s="196" t="s">
        <v>644</v>
      </c>
      <c r="B706" s="185">
        <v>10134</v>
      </c>
      <c r="C706" s="185">
        <v>10134</v>
      </c>
      <c r="D706" s="186">
        <f t="shared" si="13"/>
        <v>1</v>
      </c>
      <c r="E706" s="187"/>
    </row>
    <row r="707" customHeight="1" spans="1:5">
      <c r="A707" s="196" t="s">
        <v>645</v>
      </c>
      <c r="B707" s="185">
        <v>0</v>
      </c>
      <c r="C707" s="185">
        <v>0</v>
      </c>
      <c r="D707" s="186" t="e">
        <f t="shared" si="13"/>
        <v>#DIV/0!</v>
      </c>
      <c r="E707" s="187"/>
    </row>
    <row r="708" customHeight="1" spans="1:5">
      <c r="A708" s="196" t="s">
        <v>646</v>
      </c>
      <c r="B708" s="185">
        <v>35</v>
      </c>
      <c r="C708" s="185">
        <v>35</v>
      </c>
      <c r="D708" s="186">
        <f t="shared" si="13"/>
        <v>1</v>
      </c>
      <c r="E708" s="187"/>
    </row>
    <row r="709" customHeight="1" spans="1:5">
      <c r="A709" s="192" t="s">
        <v>647</v>
      </c>
      <c r="B709" s="193">
        <f>SUM(B710:B720)</f>
        <v>13642</v>
      </c>
      <c r="C709" s="193">
        <f>SUM(C710:C720)</f>
        <v>13642</v>
      </c>
      <c r="D709" s="194">
        <f t="shared" si="13"/>
        <v>1</v>
      </c>
      <c r="E709" s="195"/>
    </row>
    <row r="710" customHeight="1" spans="1:5">
      <c r="A710" s="196" t="s">
        <v>648</v>
      </c>
      <c r="B710" s="185">
        <v>1527</v>
      </c>
      <c r="C710" s="185">
        <v>1527</v>
      </c>
      <c r="D710" s="186">
        <f t="shared" si="13"/>
        <v>1</v>
      </c>
      <c r="E710" s="187"/>
    </row>
    <row r="711" customHeight="1" spans="1:5">
      <c r="A711" s="196" t="s">
        <v>649</v>
      </c>
      <c r="B711" s="185">
        <v>931</v>
      </c>
      <c r="C711" s="185">
        <v>931</v>
      </c>
      <c r="D711" s="186">
        <f t="shared" si="13"/>
        <v>1</v>
      </c>
      <c r="E711" s="187"/>
    </row>
    <row r="712" customHeight="1" spans="1:5">
      <c r="A712" s="196" t="s">
        <v>650</v>
      </c>
      <c r="B712" s="185">
        <v>1831</v>
      </c>
      <c r="C712" s="185">
        <v>1831</v>
      </c>
      <c r="D712" s="186">
        <f t="shared" si="13"/>
        <v>1</v>
      </c>
      <c r="E712" s="187"/>
    </row>
    <row r="713" customHeight="1" spans="1:5">
      <c r="A713" s="196" t="s">
        <v>651</v>
      </c>
      <c r="B713" s="185">
        <v>0</v>
      </c>
      <c r="C713" s="185">
        <v>0</v>
      </c>
      <c r="D713" s="186" t="e">
        <f t="shared" si="13"/>
        <v>#DIV/0!</v>
      </c>
      <c r="E713" s="187"/>
    </row>
    <row r="714" customHeight="1" spans="1:5">
      <c r="A714" s="196" t="s">
        <v>652</v>
      </c>
      <c r="B714" s="185">
        <v>0</v>
      </c>
      <c r="C714" s="185">
        <v>0</v>
      </c>
      <c r="D714" s="186" t="e">
        <f t="shared" si="13"/>
        <v>#DIV/0!</v>
      </c>
      <c r="E714" s="187"/>
    </row>
    <row r="715" s="179" customFormat="1" customHeight="1" spans="1:44">
      <c r="A715" s="196" t="s">
        <v>653</v>
      </c>
      <c r="B715" s="185">
        <v>0</v>
      </c>
      <c r="C715" s="185">
        <v>0</v>
      </c>
      <c r="D715" s="186" t="e">
        <f t="shared" si="13"/>
        <v>#DIV/0!</v>
      </c>
      <c r="E715" s="187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</row>
    <row r="716" customHeight="1" spans="1:5">
      <c r="A716" s="196" t="s">
        <v>654</v>
      </c>
      <c r="B716" s="185">
        <v>0</v>
      </c>
      <c r="C716" s="185">
        <v>0</v>
      </c>
      <c r="D716" s="186" t="e">
        <f t="shared" si="13"/>
        <v>#DIV/0!</v>
      </c>
      <c r="E716" s="187"/>
    </row>
    <row r="717" customHeight="1" spans="1:5">
      <c r="A717" s="196" t="s">
        <v>655</v>
      </c>
      <c r="B717" s="185">
        <v>4319</v>
      </c>
      <c r="C717" s="185">
        <v>4319</v>
      </c>
      <c r="D717" s="186">
        <f t="shared" si="13"/>
        <v>1</v>
      </c>
      <c r="E717" s="187"/>
    </row>
    <row r="718" customHeight="1" spans="1:5">
      <c r="A718" s="196" t="s">
        <v>656</v>
      </c>
      <c r="B718" s="185">
        <v>310</v>
      </c>
      <c r="C718" s="185">
        <v>310</v>
      </c>
      <c r="D718" s="186">
        <f t="shared" si="13"/>
        <v>1</v>
      </c>
      <c r="E718" s="187"/>
    </row>
    <row r="719" customHeight="1" spans="1:5">
      <c r="A719" s="196" t="s">
        <v>657</v>
      </c>
      <c r="B719" s="185">
        <v>4719</v>
      </c>
      <c r="C719" s="185">
        <v>4719</v>
      </c>
      <c r="D719" s="186">
        <f t="shared" si="13"/>
        <v>1</v>
      </c>
      <c r="E719" s="187"/>
    </row>
    <row r="720" s="179" customFormat="1" customHeight="1" spans="1:44">
      <c r="A720" s="196" t="s">
        <v>658</v>
      </c>
      <c r="B720" s="185">
        <v>5</v>
      </c>
      <c r="C720" s="185">
        <v>5</v>
      </c>
      <c r="D720" s="186">
        <f t="shared" si="13"/>
        <v>1</v>
      </c>
      <c r="E720" s="187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</row>
    <row r="721" customHeight="1" spans="1:5">
      <c r="A721" s="192" t="s">
        <v>659</v>
      </c>
      <c r="B721" s="193">
        <f>SUM(B722:B723)</f>
        <v>74</v>
      </c>
      <c r="C721" s="193">
        <f>SUM(C722:C723)</f>
        <v>74</v>
      </c>
      <c r="D721" s="194">
        <f t="shared" si="13"/>
        <v>1</v>
      </c>
      <c r="E721" s="195"/>
    </row>
    <row r="722" customHeight="1" spans="1:5">
      <c r="A722" s="196" t="s">
        <v>660</v>
      </c>
      <c r="B722" s="185">
        <v>60</v>
      </c>
      <c r="C722" s="185">
        <v>60</v>
      </c>
      <c r="D722" s="186">
        <f t="shared" si="13"/>
        <v>1</v>
      </c>
      <c r="E722" s="187"/>
    </row>
    <row r="723" customHeight="1" spans="1:5">
      <c r="A723" s="196" t="s">
        <v>661</v>
      </c>
      <c r="B723" s="185">
        <v>14</v>
      </c>
      <c r="C723" s="185">
        <v>14</v>
      </c>
      <c r="D723" s="186">
        <f t="shared" si="13"/>
        <v>1</v>
      </c>
      <c r="E723" s="187"/>
    </row>
    <row r="724" customHeight="1" spans="1:5">
      <c r="A724" s="192" t="s">
        <v>662</v>
      </c>
      <c r="B724" s="193">
        <f>SUM(B725:B727)</f>
        <v>3698</v>
      </c>
      <c r="C724" s="193">
        <f>SUM(C725:C727)</f>
        <v>3698</v>
      </c>
      <c r="D724" s="194">
        <f t="shared" si="13"/>
        <v>1</v>
      </c>
      <c r="E724" s="195"/>
    </row>
    <row r="725" customHeight="1" spans="1:5">
      <c r="A725" s="196" t="s">
        <v>663</v>
      </c>
      <c r="B725" s="185">
        <v>0</v>
      </c>
      <c r="C725" s="185">
        <v>0</v>
      </c>
      <c r="D725" s="186" t="e">
        <f t="shared" si="13"/>
        <v>#DIV/0!</v>
      </c>
      <c r="E725" s="187"/>
    </row>
    <row r="726" s="179" customFormat="1" customHeight="1" spans="1:44">
      <c r="A726" s="196" t="s">
        <v>664</v>
      </c>
      <c r="B726" s="185">
        <v>3502</v>
      </c>
      <c r="C726" s="185">
        <v>3502</v>
      </c>
      <c r="D726" s="186">
        <f t="shared" si="13"/>
        <v>1</v>
      </c>
      <c r="E726" s="187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</row>
    <row r="727" customHeight="1" spans="1:5">
      <c r="A727" s="196" t="s">
        <v>665</v>
      </c>
      <c r="B727" s="185">
        <v>196</v>
      </c>
      <c r="C727" s="185">
        <v>196</v>
      </c>
      <c r="D727" s="186">
        <f t="shared" si="13"/>
        <v>1</v>
      </c>
      <c r="E727" s="187"/>
    </row>
    <row r="728" customHeight="1" spans="1:5">
      <c r="A728" s="192" t="s">
        <v>666</v>
      </c>
      <c r="B728" s="193">
        <f>SUM(B729:B732)</f>
        <v>12892</v>
      </c>
      <c r="C728" s="193">
        <f>SUM(C729:C732)</f>
        <v>12892</v>
      </c>
      <c r="D728" s="194">
        <f t="shared" si="13"/>
        <v>1</v>
      </c>
      <c r="E728" s="195"/>
    </row>
    <row r="729" customHeight="1" spans="1:5">
      <c r="A729" s="196" t="s">
        <v>667</v>
      </c>
      <c r="B729" s="185">
        <v>3213</v>
      </c>
      <c r="C729" s="185">
        <v>3213</v>
      </c>
      <c r="D729" s="186">
        <f t="shared" si="13"/>
        <v>1</v>
      </c>
      <c r="E729" s="187"/>
    </row>
    <row r="730" s="179" customFormat="1" customHeight="1" spans="1:44">
      <c r="A730" s="196" t="s">
        <v>668</v>
      </c>
      <c r="B730" s="185">
        <v>6863</v>
      </c>
      <c r="C730" s="185">
        <v>6863</v>
      </c>
      <c r="D730" s="186">
        <f t="shared" si="13"/>
        <v>1</v>
      </c>
      <c r="E730" s="187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</row>
    <row r="731" customHeight="1" spans="1:5">
      <c r="A731" s="196" t="s">
        <v>669</v>
      </c>
      <c r="B731" s="185">
        <v>1758</v>
      </c>
      <c r="C731" s="185">
        <v>1758</v>
      </c>
      <c r="D731" s="186">
        <f t="shared" si="13"/>
        <v>1</v>
      </c>
      <c r="E731" s="187"/>
    </row>
    <row r="732" customHeight="1" spans="1:5">
      <c r="A732" s="196" t="s">
        <v>670</v>
      </c>
      <c r="B732" s="185">
        <v>1058</v>
      </c>
      <c r="C732" s="185">
        <v>1058</v>
      </c>
      <c r="D732" s="186">
        <f t="shared" si="13"/>
        <v>1</v>
      </c>
      <c r="E732" s="187"/>
    </row>
    <row r="733" s="179" customFormat="1" customHeight="1" spans="1:44">
      <c r="A733" s="192" t="s">
        <v>671</v>
      </c>
      <c r="B733" s="193">
        <f>SUM(B734:B736)</f>
        <v>14055</v>
      </c>
      <c r="C733" s="193">
        <f>SUM(C734:C736)</f>
        <v>14055</v>
      </c>
      <c r="D733" s="194">
        <f t="shared" si="13"/>
        <v>1</v>
      </c>
      <c r="E733" s="19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</row>
    <row r="734" s="180" customFormat="1" customHeight="1" spans="1:44">
      <c r="A734" s="196" t="s">
        <v>672</v>
      </c>
      <c r="B734" s="185">
        <v>0</v>
      </c>
      <c r="C734" s="185">
        <v>0</v>
      </c>
      <c r="D734" s="186" t="e">
        <f t="shared" si="13"/>
        <v>#DIV/0!</v>
      </c>
      <c r="E734" s="187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</row>
    <row r="735" s="179" customFormat="1" customHeight="1" spans="1:44">
      <c r="A735" s="196" t="s">
        <v>673</v>
      </c>
      <c r="B735" s="185">
        <v>14055</v>
      </c>
      <c r="C735" s="185">
        <v>14055</v>
      </c>
      <c r="D735" s="186">
        <f t="shared" si="13"/>
        <v>1</v>
      </c>
      <c r="E735" s="187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</row>
    <row r="736" customHeight="1" spans="1:5">
      <c r="A736" s="196" t="s">
        <v>674</v>
      </c>
      <c r="B736" s="185">
        <v>0</v>
      </c>
      <c r="C736" s="185">
        <v>0</v>
      </c>
      <c r="D736" s="186" t="e">
        <f t="shared" si="13"/>
        <v>#DIV/0!</v>
      </c>
      <c r="E736" s="187"/>
    </row>
    <row r="737" customHeight="1" spans="1:5">
      <c r="A737" s="192" t="s">
        <v>675</v>
      </c>
      <c r="B737" s="193">
        <f>SUM(B738:B740)</f>
        <v>1157</v>
      </c>
      <c r="C737" s="193">
        <f>SUM(C738:C740)</f>
        <v>1157</v>
      </c>
      <c r="D737" s="194">
        <f t="shared" si="13"/>
        <v>1</v>
      </c>
      <c r="E737" s="195"/>
    </row>
    <row r="738" customHeight="1" spans="1:5">
      <c r="A738" s="196" t="s">
        <v>676</v>
      </c>
      <c r="B738" s="185">
        <v>1157</v>
      </c>
      <c r="C738" s="185">
        <v>1157</v>
      </c>
      <c r="D738" s="186">
        <f t="shared" si="13"/>
        <v>1</v>
      </c>
      <c r="E738" s="187"/>
    </row>
    <row r="739" customHeight="1" spans="1:5">
      <c r="A739" s="196" t="s">
        <v>677</v>
      </c>
      <c r="B739" s="185">
        <v>0</v>
      </c>
      <c r="C739" s="185">
        <v>0</v>
      </c>
      <c r="D739" s="186" t="e">
        <f t="shared" si="13"/>
        <v>#DIV/0!</v>
      </c>
      <c r="E739" s="187"/>
    </row>
    <row r="740" customHeight="1" spans="1:5">
      <c r="A740" s="196" t="s">
        <v>678</v>
      </c>
      <c r="B740" s="185">
        <v>0</v>
      </c>
      <c r="C740" s="185">
        <v>0</v>
      </c>
      <c r="D740" s="186" t="e">
        <f t="shared" si="13"/>
        <v>#DIV/0!</v>
      </c>
      <c r="E740" s="187"/>
    </row>
    <row r="741" customHeight="1" spans="1:5">
      <c r="A741" s="192" t="s">
        <v>679</v>
      </c>
      <c r="B741" s="193">
        <f>SUM(B742:B743)</f>
        <v>236</v>
      </c>
      <c r="C741" s="193">
        <f>SUM(C742:C743)</f>
        <v>236</v>
      </c>
      <c r="D741" s="194">
        <f t="shared" si="13"/>
        <v>1</v>
      </c>
      <c r="E741" s="195"/>
    </row>
    <row r="742" customHeight="1" spans="1:5">
      <c r="A742" s="196" t="s">
        <v>680</v>
      </c>
      <c r="B742" s="185">
        <v>106</v>
      </c>
      <c r="C742" s="185">
        <v>106</v>
      </c>
      <c r="D742" s="186">
        <f t="shared" si="13"/>
        <v>1</v>
      </c>
      <c r="E742" s="187"/>
    </row>
    <row r="743" customHeight="1" spans="1:5">
      <c r="A743" s="196" t="s">
        <v>681</v>
      </c>
      <c r="B743" s="185">
        <v>130</v>
      </c>
      <c r="C743" s="185">
        <v>130</v>
      </c>
      <c r="D743" s="186">
        <f t="shared" si="13"/>
        <v>1</v>
      </c>
      <c r="E743" s="187"/>
    </row>
    <row r="744" s="179" customFormat="1" customHeight="1" spans="1:44">
      <c r="A744" s="192" t="s">
        <v>682</v>
      </c>
      <c r="B744" s="193">
        <f>SUM(B745:B752)</f>
        <v>293</v>
      </c>
      <c r="C744" s="193">
        <f>SUM(C745:C752)</f>
        <v>293</v>
      </c>
      <c r="D744" s="194">
        <f t="shared" si="13"/>
        <v>1</v>
      </c>
      <c r="E744" s="19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</row>
    <row r="745" customHeight="1" spans="1:5">
      <c r="A745" s="196" t="s">
        <v>142</v>
      </c>
      <c r="B745" s="185">
        <v>268</v>
      </c>
      <c r="C745" s="185">
        <v>268</v>
      </c>
      <c r="D745" s="186">
        <f t="shared" si="13"/>
        <v>1</v>
      </c>
      <c r="E745" s="187"/>
    </row>
    <row r="746" customHeight="1" spans="1:5">
      <c r="A746" s="196" t="s">
        <v>143</v>
      </c>
      <c r="B746" s="185">
        <v>0</v>
      </c>
      <c r="C746" s="185">
        <v>0</v>
      </c>
      <c r="D746" s="186" t="e">
        <f t="shared" si="13"/>
        <v>#DIV/0!</v>
      </c>
      <c r="E746" s="187"/>
    </row>
    <row r="747" customHeight="1" spans="1:5">
      <c r="A747" s="196" t="s">
        <v>144</v>
      </c>
      <c r="B747" s="185">
        <v>0</v>
      </c>
      <c r="C747" s="185">
        <v>0</v>
      </c>
      <c r="D747" s="186" t="e">
        <f t="shared" si="13"/>
        <v>#DIV/0!</v>
      </c>
      <c r="E747" s="187"/>
    </row>
    <row r="748" s="179" customFormat="1" customHeight="1" spans="1:44">
      <c r="A748" s="196" t="s">
        <v>183</v>
      </c>
      <c r="B748" s="185">
        <v>0</v>
      </c>
      <c r="C748" s="185">
        <v>0</v>
      </c>
      <c r="D748" s="186" t="e">
        <f t="shared" si="13"/>
        <v>#DIV/0!</v>
      </c>
      <c r="E748" s="187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</row>
    <row r="749" customHeight="1" spans="1:5">
      <c r="A749" s="196" t="s">
        <v>683</v>
      </c>
      <c r="B749" s="185">
        <v>20</v>
      </c>
      <c r="C749" s="185">
        <v>20</v>
      </c>
      <c r="D749" s="186">
        <f t="shared" si="13"/>
        <v>1</v>
      </c>
      <c r="E749" s="187"/>
    </row>
    <row r="750" customHeight="1" spans="1:5">
      <c r="A750" s="196" t="s">
        <v>684</v>
      </c>
      <c r="B750" s="185">
        <v>0</v>
      </c>
      <c r="C750" s="185">
        <v>0</v>
      </c>
      <c r="D750" s="186" t="e">
        <f t="shared" si="13"/>
        <v>#DIV/0!</v>
      </c>
      <c r="E750" s="187"/>
    </row>
    <row r="751" customHeight="1" spans="1:5">
      <c r="A751" s="196" t="s">
        <v>151</v>
      </c>
      <c r="B751" s="185">
        <v>0</v>
      </c>
      <c r="C751" s="185">
        <v>0</v>
      </c>
      <c r="D751" s="186" t="e">
        <f t="shared" si="13"/>
        <v>#DIV/0!</v>
      </c>
      <c r="E751" s="187"/>
    </row>
    <row r="752" customHeight="1" spans="1:5">
      <c r="A752" s="196" t="s">
        <v>685</v>
      </c>
      <c r="B752" s="185">
        <v>5</v>
      </c>
      <c r="C752" s="185">
        <v>5</v>
      </c>
      <c r="D752" s="186">
        <f t="shared" si="13"/>
        <v>1</v>
      </c>
      <c r="E752" s="187"/>
    </row>
    <row r="753" customHeight="1" spans="1:5">
      <c r="A753" s="192" t="s">
        <v>686</v>
      </c>
      <c r="B753" s="193">
        <f>B754</f>
        <v>0</v>
      </c>
      <c r="C753" s="193">
        <f>C754</f>
        <v>0</v>
      </c>
      <c r="D753" s="194" t="e">
        <f t="shared" si="13"/>
        <v>#DIV/0!</v>
      </c>
      <c r="E753" s="195"/>
    </row>
    <row r="754" customHeight="1" spans="1:5">
      <c r="A754" s="196" t="s">
        <v>687</v>
      </c>
      <c r="B754" s="185">
        <v>0</v>
      </c>
      <c r="C754" s="185">
        <v>0</v>
      </c>
      <c r="D754" s="186" t="e">
        <f t="shared" si="13"/>
        <v>#DIV/0!</v>
      </c>
      <c r="E754" s="187"/>
    </row>
    <row r="755" customHeight="1" spans="1:5">
      <c r="A755" s="192" t="s">
        <v>688</v>
      </c>
      <c r="B755" s="193">
        <f>B756</f>
        <v>3284</v>
      </c>
      <c r="C755" s="193">
        <f>C756</f>
        <v>3284</v>
      </c>
      <c r="D755" s="194">
        <f t="shared" si="13"/>
        <v>1</v>
      </c>
      <c r="E755" s="195"/>
    </row>
    <row r="756" s="179" customFormat="1" customHeight="1" spans="1:44">
      <c r="A756" s="196" t="s">
        <v>689</v>
      </c>
      <c r="B756" s="185">
        <v>3284</v>
      </c>
      <c r="C756" s="185">
        <v>3284</v>
      </c>
      <c r="D756" s="186">
        <f t="shared" si="13"/>
        <v>1</v>
      </c>
      <c r="E756" s="187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</row>
    <row r="757" customHeight="1" spans="1:5">
      <c r="A757" s="188" t="s">
        <v>690</v>
      </c>
      <c r="B757" s="189">
        <f>B758+B768+B772+B780+B785+B792+B798+B801+B804+B806+B808+B814+B816+B818+B833</f>
        <v>45392</v>
      </c>
      <c r="C757" s="189">
        <f>C758+C768+C772+C780+C785+C792+C798+C801+C804+C806+C808+C814+C816+C818+C833</f>
        <v>45400</v>
      </c>
      <c r="D757" s="190">
        <f t="shared" si="13"/>
        <v>1.00017624250969</v>
      </c>
      <c r="E757" s="191"/>
    </row>
    <row r="758" customHeight="1" spans="1:5">
      <c r="A758" s="192" t="s">
        <v>691</v>
      </c>
      <c r="B758" s="193">
        <f>SUM(B759:B767)</f>
        <v>1051</v>
      </c>
      <c r="C758" s="193">
        <f>SUM(C759:C767)</f>
        <v>1059</v>
      </c>
      <c r="D758" s="194">
        <f t="shared" si="13"/>
        <v>1.00761179828735</v>
      </c>
      <c r="E758" s="195"/>
    </row>
    <row r="759" customHeight="1" spans="1:5">
      <c r="A759" s="196" t="s">
        <v>142</v>
      </c>
      <c r="B759" s="185">
        <v>922</v>
      </c>
      <c r="C759" s="185">
        <v>930</v>
      </c>
      <c r="D759" s="186">
        <f t="shared" si="13"/>
        <v>1.00867678958785</v>
      </c>
      <c r="E759" s="187"/>
    </row>
    <row r="760" customHeight="1" spans="1:5">
      <c r="A760" s="196" t="s">
        <v>143</v>
      </c>
      <c r="B760" s="185">
        <v>0</v>
      </c>
      <c r="C760" s="185">
        <v>0</v>
      </c>
      <c r="D760" s="186" t="e">
        <f t="shared" si="13"/>
        <v>#DIV/0!</v>
      </c>
      <c r="E760" s="187"/>
    </row>
    <row r="761" customHeight="1" spans="1:5">
      <c r="A761" s="196" t="s">
        <v>144</v>
      </c>
      <c r="B761" s="185">
        <v>0</v>
      </c>
      <c r="C761" s="185">
        <v>0</v>
      </c>
      <c r="D761" s="186" t="e">
        <f t="shared" si="13"/>
        <v>#DIV/0!</v>
      </c>
      <c r="E761" s="187"/>
    </row>
    <row r="762" s="179" customFormat="1" customHeight="1" spans="1:44">
      <c r="A762" s="196" t="s">
        <v>692</v>
      </c>
      <c r="B762" s="185">
        <v>31</v>
      </c>
      <c r="C762" s="185">
        <v>31</v>
      </c>
      <c r="D762" s="186">
        <f t="shared" ref="D762:D825" si="14">C762/B762</f>
        <v>1</v>
      </c>
      <c r="E762" s="187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</row>
    <row r="763" customHeight="1" spans="1:5">
      <c r="A763" s="196" t="s">
        <v>693</v>
      </c>
      <c r="B763" s="185">
        <v>0</v>
      </c>
      <c r="C763" s="185">
        <v>0</v>
      </c>
      <c r="D763" s="186" t="e">
        <f t="shared" si="14"/>
        <v>#DIV/0!</v>
      </c>
      <c r="E763" s="187"/>
    </row>
    <row r="764" customHeight="1" spans="1:5">
      <c r="A764" s="196" t="s">
        <v>694</v>
      </c>
      <c r="B764" s="185">
        <v>0</v>
      </c>
      <c r="C764" s="185">
        <v>0</v>
      </c>
      <c r="D764" s="186" t="e">
        <f t="shared" si="14"/>
        <v>#DIV/0!</v>
      </c>
      <c r="E764" s="187"/>
    </row>
    <row r="765" customHeight="1" spans="1:5">
      <c r="A765" s="196" t="s">
        <v>695</v>
      </c>
      <c r="B765" s="185">
        <v>0</v>
      </c>
      <c r="C765" s="185">
        <v>0</v>
      </c>
      <c r="D765" s="186" t="e">
        <f t="shared" si="14"/>
        <v>#DIV/0!</v>
      </c>
      <c r="E765" s="187"/>
    </row>
    <row r="766" customHeight="1" spans="1:5">
      <c r="A766" s="196" t="s">
        <v>696</v>
      </c>
      <c r="B766" s="185">
        <v>0</v>
      </c>
      <c r="C766" s="185">
        <v>0</v>
      </c>
      <c r="D766" s="186" t="e">
        <f t="shared" si="14"/>
        <v>#DIV/0!</v>
      </c>
      <c r="E766" s="187"/>
    </row>
    <row r="767" customHeight="1" spans="1:5">
      <c r="A767" s="196" t="s">
        <v>697</v>
      </c>
      <c r="B767" s="185">
        <v>98</v>
      </c>
      <c r="C767" s="185">
        <v>98</v>
      </c>
      <c r="D767" s="186">
        <f t="shared" si="14"/>
        <v>1</v>
      </c>
      <c r="E767" s="187"/>
    </row>
    <row r="768" customHeight="1" spans="1:5">
      <c r="A768" s="192" t="s">
        <v>698</v>
      </c>
      <c r="B768" s="193">
        <f>SUM(B769:B771)</f>
        <v>1256</v>
      </c>
      <c r="C768" s="193">
        <f>SUM(C769:C771)</f>
        <v>1256</v>
      </c>
      <c r="D768" s="194">
        <f t="shared" si="14"/>
        <v>1</v>
      </c>
      <c r="E768" s="195"/>
    </row>
    <row r="769" s="179" customFormat="1" customHeight="1" spans="1:44">
      <c r="A769" s="196" t="s">
        <v>699</v>
      </c>
      <c r="B769" s="185">
        <v>0</v>
      </c>
      <c r="C769" s="185">
        <v>0</v>
      </c>
      <c r="D769" s="186" t="e">
        <f t="shared" si="14"/>
        <v>#DIV/0!</v>
      </c>
      <c r="E769" s="187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</row>
    <row r="770" customHeight="1" spans="1:5">
      <c r="A770" s="196" t="s">
        <v>700</v>
      </c>
      <c r="B770" s="185">
        <v>0</v>
      </c>
      <c r="C770" s="185">
        <v>0</v>
      </c>
      <c r="D770" s="186" t="e">
        <f t="shared" si="14"/>
        <v>#DIV/0!</v>
      </c>
      <c r="E770" s="187"/>
    </row>
    <row r="771" customHeight="1" spans="1:5">
      <c r="A771" s="196" t="s">
        <v>701</v>
      </c>
      <c r="B771" s="185">
        <v>1256</v>
      </c>
      <c r="C771" s="185">
        <v>1256</v>
      </c>
      <c r="D771" s="186">
        <f t="shared" si="14"/>
        <v>1</v>
      </c>
      <c r="E771" s="187"/>
    </row>
    <row r="772" customHeight="1" spans="1:5">
      <c r="A772" s="192" t="s">
        <v>702</v>
      </c>
      <c r="B772" s="193">
        <f>SUM(B773:B779)</f>
        <v>41129</v>
      </c>
      <c r="C772" s="193">
        <f>SUM(C773:C779)</f>
        <v>41129</v>
      </c>
      <c r="D772" s="194">
        <f t="shared" si="14"/>
        <v>1</v>
      </c>
      <c r="E772" s="195"/>
    </row>
    <row r="773" customHeight="1" spans="1:5">
      <c r="A773" s="196" t="s">
        <v>703</v>
      </c>
      <c r="B773" s="185">
        <v>27297</v>
      </c>
      <c r="C773" s="185">
        <v>27297</v>
      </c>
      <c r="D773" s="186">
        <f t="shared" si="14"/>
        <v>1</v>
      </c>
      <c r="E773" s="187"/>
    </row>
    <row r="774" customHeight="1" spans="1:5">
      <c r="A774" s="196" t="s">
        <v>704</v>
      </c>
      <c r="B774" s="185">
        <v>10893</v>
      </c>
      <c r="C774" s="185">
        <v>10893</v>
      </c>
      <c r="D774" s="186">
        <f t="shared" si="14"/>
        <v>1</v>
      </c>
      <c r="E774" s="187"/>
    </row>
    <row r="775" s="179" customFormat="1" customHeight="1" spans="1:44">
      <c r="A775" s="196" t="s">
        <v>705</v>
      </c>
      <c r="B775" s="185">
        <v>0</v>
      </c>
      <c r="C775" s="185">
        <v>0</v>
      </c>
      <c r="D775" s="186" t="e">
        <f t="shared" si="14"/>
        <v>#DIV/0!</v>
      </c>
      <c r="E775" s="187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</row>
    <row r="776" customHeight="1" spans="1:5">
      <c r="A776" s="196" t="s">
        <v>706</v>
      </c>
      <c r="B776" s="185">
        <v>2100</v>
      </c>
      <c r="C776" s="185">
        <v>2100</v>
      </c>
      <c r="D776" s="186">
        <f t="shared" si="14"/>
        <v>1</v>
      </c>
      <c r="E776" s="187"/>
    </row>
    <row r="777" customHeight="1" spans="1:5">
      <c r="A777" s="196" t="s">
        <v>707</v>
      </c>
      <c r="B777" s="185">
        <v>0</v>
      </c>
      <c r="C777" s="185">
        <v>0</v>
      </c>
      <c r="D777" s="186" t="e">
        <f t="shared" si="14"/>
        <v>#DIV/0!</v>
      </c>
      <c r="E777" s="187"/>
    </row>
    <row r="778" s="179" customFormat="1" customHeight="1" spans="1:44">
      <c r="A778" s="196" t="s">
        <v>708</v>
      </c>
      <c r="B778" s="185">
        <v>0</v>
      </c>
      <c r="C778" s="185">
        <v>0</v>
      </c>
      <c r="D778" s="186" t="e">
        <f t="shared" si="14"/>
        <v>#DIV/0!</v>
      </c>
      <c r="E778" s="187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</row>
    <row r="779" customHeight="1" spans="1:5">
      <c r="A779" s="196" t="s">
        <v>709</v>
      </c>
      <c r="B779" s="185">
        <v>839</v>
      </c>
      <c r="C779" s="185">
        <v>839</v>
      </c>
      <c r="D779" s="186">
        <f t="shared" si="14"/>
        <v>1</v>
      </c>
      <c r="E779" s="187"/>
    </row>
    <row r="780" s="179" customFormat="1" customHeight="1" spans="1:44">
      <c r="A780" s="192" t="s">
        <v>710</v>
      </c>
      <c r="B780" s="193">
        <f>SUM(B781:B784)</f>
        <v>0</v>
      </c>
      <c r="C780" s="193">
        <f>SUM(C781:C784)</f>
        <v>0</v>
      </c>
      <c r="D780" s="194" t="e">
        <f t="shared" si="14"/>
        <v>#DIV/0!</v>
      </c>
      <c r="E780" s="19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</row>
    <row r="781" s="179" customFormat="1" customHeight="1" spans="1:44">
      <c r="A781" s="196" t="s">
        <v>711</v>
      </c>
      <c r="B781" s="185">
        <v>0</v>
      </c>
      <c r="C781" s="185">
        <v>0</v>
      </c>
      <c r="D781" s="186" t="e">
        <f t="shared" si="14"/>
        <v>#DIV/0!</v>
      </c>
      <c r="E781" s="187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</row>
    <row r="782" s="179" customFormat="1" customHeight="1" spans="1:44">
      <c r="A782" s="196" t="s">
        <v>712</v>
      </c>
      <c r="B782" s="185">
        <v>0</v>
      </c>
      <c r="C782" s="185">
        <v>0</v>
      </c>
      <c r="D782" s="186" t="e">
        <f t="shared" si="14"/>
        <v>#DIV/0!</v>
      </c>
      <c r="E782" s="187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</row>
    <row r="783" customHeight="1" spans="1:5">
      <c r="A783" s="196" t="s">
        <v>713</v>
      </c>
      <c r="B783" s="185">
        <v>0</v>
      </c>
      <c r="C783" s="185">
        <v>0</v>
      </c>
      <c r="D783" s="186" t="e">
        <f t="shared" si="14"/>
        <v>#DIV/0!</v>
      </c>
      <c r="E783" s="187"/>
    </row>
    <row r="784" customHeight="1" spans="1:5">
      <c r="A784" s="196" t="s">
        <v>714</v>
      </c>
      <c r="B784" s="185">
        <v>0</v>
      </c>
      <c r="C784" s="185">
        <v>0</v>
      </c>
      <c r="D784" s="186" t="e">
        <f t="shared" si="14"/>
        <v>#DIV/0!</v>
      </c>
      <c r="E784" s="187"/>
    </row>
    <row r="785" customHeight="1" spans="1:5">
      <c r="A785" s="192" t="s">
        <v>715</v>
      </c>
      <c r="B785" s="193">
        <f>SUM(B786:B791)</f>
        <v>0</v>
      </c>
      <c r="C785" s="193">
        <f>SUM(C786:C791)</f>
        <v>0</v>
      </c>
      <c r="D785" s="194" t="e">
        <f t="shared" si="14"/>
        <v>#DIV/0!</v>
      </c>
      <c r="E785" s="195"/>
    </row>
    <row r="786" customHeight="1" spans="1:5">
      <c r="A786" s="196" t="s">
        <v>716</v>
      </c>
      <c r="B786" s="185">
        <v>0</v>
      </c>
      <c r="C786" s="185">
        <v>0</v>
      </c>
      <c r="D786" s="186" t="e">
        <f t="shared" si="14"/>
        <v>#DIV/0!</v>
      </c>
      <c r="E786" s="187"/>
    </row>
    <row r="787" customHeight="1" spans="1:5">
      <c r="A787" s="196" t="s">
        <v>717</v>
      </c>
      <c r="B787" s="185">
        <v>0</v>
      </c>
      <c r="C787" s="185">
        <v>0</v>
      </c>
      <c r="D787" s="186" t="e">
        <f t="shared" si="14"/>
        <v>#DIV/0!</v>
      </c>
      <c r="E787" s="187"/>
    </row>
    <row r="788" s="179" customFormat="1" customHeight="1" spans="1:44">
      <c r="A788" s="196" t="s">
        <v>718</v>
      </c>
      <c r="B788" s="185">
        <v>0</v>
      </c>
      <c r="C788" s="185">
        <v>0</v>
      </c>
      <c r="D788" s="186" t="e">
        <f t="shared" si="14"/>
        <v>#DIV/0!</v>
      </c>
      <c r="E788" s="187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</row>
    <row r="789" s="179" customFormat="1" customHeight="1" spans="1:44">
      <c r="A789" s="196" t="s">
        <v>719</v>
      </c>
      <c r="B789" s="185">
        <v>0</v>
      </c>
      <c r="C789" s="185">
        <v>0</v>
      </c>
      <c r="D789" s="186" t="e">
        <f t="shared" si="14"/>
        <v>#DIV/0!</v>
      </c>
      <c r="E789" s="187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</row>
    <row r="790" s="179" customFormat="1" customHeight="1" spans="1:44">
      <c r="A790" s="196" t="s">
        <v>720</v>
      </c>
      <c r="B790" s="185">
        <v>0</v>
      </c>
      <c r="C790" s="185">
        <v>0</v>
      </c>
      <c r="D790" s="186" t="e">
        <f t="shared" si="14"/>
        <v>#DIV/0!</v>
      </c>
      <c r="E790" s="187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</row>
    <row r="791" customHeight="1" spans="1:5">
      <c r="A791" s="196" t="s">
        <v>721</v>
      </c>
      <c r="B791" s="185">
        <v>0</v>
      </c>
      <c r="C791" s="185">
        <v>0</v>
      </c>
      <c r="D791" s="186" t="e">
        <f t="shared" si="14"/>
        <v>#DIV/0!</v>
      </c>
      <c r="E791" s="187"/>
    </row>
    <row r="792" customHeight="1" spans="1:5">
      <c r="A792" s="192" t="s">
        <v>722</v>
      </c>
      <c r="B792" s="193">
        <f>SUM(B793:B797)</f>
        <v>0</v>
      </c>
      <c r="C792" s="193">
        <f>SUM(C793:C797)</f>
        <v>0</v>
      </c>
      <c r="D792" s="194" t="e">
        <f t="shared" si="14"/>
        <v>#DIV/0!</v>
      </c>
      <c r="E792" s="195"/>
    </row>
    <row r="793" customHeight="1" spans="1:5">
      <c r="A793" s="196" t="s">
        <v>723</v>
      </c>
      <c r="B793" s="185">
        <v>0</v>
      </c>
      <c r="C793" s="185">
        <v>0</v>
      </c>
      <c r="D793" s="186" t="e">
        <f t="shared" si="14"/>
        <v>#DIV/0!</v>
      </c>
      <c r="E793" s="187"/>
    </row>
    <row r="794" customHeight="1" spans="1:5">
      <c r="A794" s="196" t="s">
        <v>724</v>
      </c>
      <c r="B794" s="185">
        <v>0</v>
      </c>
      <c r="C794" s="185">
        <v>0</v>
      </c>
      <c r="D794" s="186" t="e">
        <f t="shared" si="14"/>
        <v>#DIV/0!</v>
      </c>
      <c r="E794" s="187"/>
    </row>
    <row r="795" customHeight="1" spans="1:5">
      <c r="A795" s="196" t="s">
        <v>725</v>
      </c>
      <c r="B795" s="185">
        <v>0</v>
      </c>
      <c r="C795" s="185">
        <v>0</v>
      </c>
      <c r="D795" s="186" t="e">
        <f t="shared" si="14"/>
        <v>#DIV/0!</v>
      </c>
      <c r="E795" s="187"/>
    </row>
    <row r="796" customHeight="1" spans="1:5">
      <c r="A796" s="196" t="s">
        <v>726</v>
      </c>
      <c r="B796" s="185">
        <v>0</v>
      </c>
      <c r="C796" s="185">
        <v>0</v>
      </c>
      <c r="D796" s="186" t="e">
        <f t="shared" si="14"/>
        <v>#DIV/0!</v>
      </c>
      <c r="E796" s="187"/>
    </row>
    <row r="797" customHeight="1" spans="1:5">
      <c r="A797" s="196" t="s">
        <v>727</v>
      </c>
      <c r="B797" s="185">
        <v>0</v>
      </c>
      <c r="C797" s="185">
        <v>0</v>
      </c>
      <c r="D797" s="186" t="e">
        <f t="shared" si="14"/>
        <v>#DIV/0!</v>
      </c>
      <c r="E797" s="187"/>
    </row>
    <row r="798" customHeight="1" spans="1:5">
      <c r="A798" s="192" t="s">
        <v>728</v>
      </c>
      <c r="B798" s="193">
        <f>SUM(B799:B800)</f>
        <v>0</v>
      </c>
      <c r="C798" s="193">
        <f>SUM(C799:C800)</f>
        <v>0</v>
      </c>
      <c r="D798" s="194" t="e">
        <f t="shared" si="14"/>
        <v>#DIV/0!</v>
      </c>
      <c r="E798" s="195"/>
    </row>
    <row r="799" customHeight="1" spans="1:5">
      <c r="A799" s="196" t="s">
        <v>729</v>
      </c>
      <c r="B799" s="185">
        <v>0</v>
      </c>
      <c r="C799" s="185">
        <v>0</v>
      </c>
      <c r="D799" s="186" t="e">
        <f t="shared" si="14"/>
        <v>#DIV/0!</v>
      </c>
      <c r="E799" s="187"/>
    </row>
    <row r="800" customHeight="1" spans="1:5">
      <c r="A800" s="196" t="s">
        <v>730</v>
      </c>
      <c r="B800" s="185">
        <v>0</v>
      </c>
      <c r="C800" s="185">
        <v>0</v>
      </c>
      <c r="D800" s="186" t="e">
        <f t="shared" si="14"/>
        <v>#DIV/0!</v>
      </c>
      <c r="E800" s="187"/>
    </row>
    <row r="801" customHeight="1" spans="1:5">
      <c r="A801" s="192" t="s">
        <v>731</v>
      </c>
      <c r="B801" s="193">
        <f>SUM(B802:B803)</f>
        <v>0</v>
      </c>
      <c r="C801" s="193">
        <f>SUM(C802:C803)</f>
        <v>0</v>
      </c>
      <c r="D801" s="194" t="e">
        <f t="shared" si="14"/>
        <v>#DIV/0!</v>
      </c>
      <c r="E801" s="195"/>
    </row>
    <row r="802" customHeight="1" spans="1:5">
      <c r="A802" s="196" t="s">
        <v>732</v>
      </c>
      <c r="B802" s="185">
        <v>0</v>
      </c>
      <c r="C802" s="185">
        <v>0</v>
      </c>
      <c r="D802" s="186" t="e">
        <f t="shared" si="14"/>
        <v>#DIV/0!</v>
      </c>
      <c r="E802" s="187"/>
    </row>
    <row r="803" customHeight="1" spans="1:5">
      <c r="A803" s="196" t="s">
        <v>733</v>
      </c>
      <c r="B803" s="185">
        <v>0</v>
      </c>
      <c r="C803" s="185">
        <v>0</v>
      </c>
      <c r="D803" s="186" t="e">
        <f t="shared" si="14"/>
        <v>#DIV/0!</v>
      </c>
      <c r="E803" s="187"/>
    </row>
    <row r="804" customHeight="1" spans="1:5">
      <c r="A804" s="192" t="s">
        <v>734</v>
      </c>
      <c r="B804" s="193">
        <f>B805</f>
        <v>0</v>
      </c>
      <c r="C804" s="193">
        <f>C805</f>
        <v>0</v>
      </c>
      <c r="D804" s="194" t="e">
        <f t="shared" si="14"/>
        <v>#DIV/0!</v>
      </c>
      <c r="E804" s="195"/>
    </row>
    <row r="805" s="179" customFormat="1" customHeight="1" spans="1:44">
      <c r="A805" s="196" t="s">
        <v>735</v>
      </c>
      <c r="B805" s="185">
        <v>0</v>
      </c>
      <c r="C805" s="185">
        <v>0</v>
      </c>
      <c r="D805" s="186" t="e">
        <f t="shared" si="14"/>
        <v>#DIV/0!</v>
      </c>
      <c r="E805" s="187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</row>
    <row r="806" s="180" customFormat="1" customHeight="1" spans="1:44">
      <c r="A806" s="192" t="s">
        <v>736</v>
      </c>
      <c r="B806" s="193">
        <f>B807</f>
        <v>631</v>
      </c>
      <c r="C806" s="193">
        <f>C807</f>
        <v>631</v>
      </c>
      <c r="D806" s="194">
        <f t="shared" si="14"/>
        <v>1</v>
      </c>
      <c r="E806" s="19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</row>
    <row r="807" s="179" customFormat="1" customHeight="1" spans="1:44">
      <c r="A807" s="196" t="s">
        <v>737</v>
      </c>
      <c r="B807" s="185">
        <v>631</v>
      </c>
      <c r="C807" s="185">
        <v>631</v>
      </c>
      <c r="D807" s="186">
        <f t="shared" si="14"/>
        <v>1</v>
      </c>
      <c r="E807" s="187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</row>
    <row r="808" customHeight="1" spans="1:5">
      <c r="A808" s="192" t="s">
        <v>738</v>
      </c>
      <c r="B808" s="193">
        <f>SUM(B809:B813)</f>
        <v>113</v>
      </c>
      <c r="C808" s="193">
        <f>SUM(C809:C813)</f>
        <v>113</v>
      </c>
      <c r="D808" s="194">
        <f t="shared" si="14"/>
        <v>1</v>
      </c>
      <c r="E808" s="195"/>
    </row>
    <row r="809" customHeight="1" spans="1:5">
      <c r="A809" s="196" t="s">
        <v>739</v>
      </c>
      <c r="B809" s="185">
        <v>0</v>
      </c>
      <c r="C809" s="185">
        <v>0</v>
      </c>
      <c r="D809" s="186" t="e">
        <f t="shared" si="14"/>
        <v>#DIV/0!</v>
      </c>
      <c r="E809" s="187"/>
    </row>
    <row r="810" customHeight="1" spans="1:5">
      <c r="A810" s="196" t="s">
        <v>740</v>
      </c>
      <c r="B810" s="185">
        <v>0</v>
      </c>
      <c r="C810" s="185">
        <v>0</v>
      </c>
      <c r="D810" s="186" t="e">
        <f t="shared" si="14"/>
        <v>#DIV/0!</v>
      </c>
      <c r="E810" s="187"/>
    </row>
    <row r="811" customHeight="1" spans="1:5">
      <c r="A811" s="196" t="s">
        <v>741</v>
      </c>
      <c r="B811" s="185">
        <v>0</v>
      </c>
      <c r="C811" s="185">
        <v>0</v>
      </c>
      <c r="D811" s="186" t="e">
        <f t="shared" si="14"/>
        <v>#DIV/0!</v>
      </c>
      <c r="E811" s="187"/>
    </row>
    <row r="812" customHeight="1" spans="1:5">
      <c r="A812" s="196" t="s">
        <v>742</v>
      </c>
      <c r="B812" s="185">
        <v>0</v>
      </c>
      <c r="C812" s="185">
        <v>0</v>
      </c>
      <c r="D812" s="186" t="e">
        <f t="shared" si="14"/>
        <v>#DIV/0!</v>
      </c>
      <c r="E812" s="187"/>
    </row>
    <row r="813" customHeight="1" spans="1:5">
      <c r="A813" s="196" t="s">
        <v>743</v>
      </c>
      <c r="B813" s="185">
        <v>113</v>
      </c>
      <c r="C813" s="185">
        <v>113</v>
      </c>
      <c r="D813" s="186">
        <f t="shared" si="14"/>
        <v>1</v>
      </c>
      <c r="E813" s="187"/>
    </row>
    <row r="814" customHeight="1" spans="1:5">
      <c r="A814" s="192" t="s">
        <v>744</v>
      </c>
      <c r="B814" s="193">
        <f>B815</f>
        <v>0</v>
      </c>
      <c r="C814" s="193">
        <f>C815</f>
        <v>0</v>
      </c>
      <c r="D814" s="194" t="e">
        <f t="shared" si="14"/>
        <v>#DIV/0!</v>
      </c>
      <c r="E814" s="195"/>
    </row>
    <row r="815" customHeight="1" spans="1:5">
      <c r="A815" s="196" t="s">
        <v>745</v>
      </c>
      <c r="B815" s="185">
        <v>0</v>
      </c>
      <c r="C815" s="185">
        <v>0</v>
      </c>
      <c r="D815" s="186" t="e">
        <f t="shared" si="14"/>
        <v>#DIV/0!</v>
      </c>
      <c r="E815" s="187"/>
    </row>
    <row r="816" customHeight="1" spans="1:5">
      <c r="A816" s="192" t="s">
        <v>746</v>
      </c>
      <c r="B816" s="193">
        <f>B817</f>
        <v>0</v>
      </c>
      <c r="C816" s="193">
        <f>C817</f>
        <v>0</v>
      </c>
      <c r="D816" s="194" t="e">
        <f t="shared" si="14"/>
        <v>#DIV/0!</v>
      </c>
      <c r="E816" s="195"/>
    </row>
    <row r="817" customHeight="1" spans="1:5">
      <c r="A817" s="196" t="s">
        <v>747</v>
      </c>
      <c r="B817" s="185">
        <v>0</v>
      </c>
      <c r="C817" s="185">
        <v>0</v>
      </c>
      <c r="D817" s="186" t="e">
        <f t="shared" si="14"/>
        <v>#DIV/0!</v>
      </c>
      <c r="E817" s="187"/>
    </row>
    <row r="818" customHeight="1" spans="1:5">
      <c r="A818" s="192" t="s">
        <v>748</v>
      </c>
      <c r="B818" s="193">
        <f>SUM(B819:B832)</f>
        <v>0</v>
      </c>
      <c r="C818" s="193">
        <f>SUM(C819:C832)</f>
        <v>0</v>
      </c>
      <c r="D818" s="194" t="e">
        <f t="shared" si="14"/>
        <v>#DIV/0!</v>
      </c>
      <c r="E818" s="195"/>
    </row>
    <row r="819" s="179" customFormat="1" customHeight="1" spans="1:44">
      <c r="A819" s="196" t="s">
        <v>142</v>
      </c>
      <c r="B819" s="185">
        <v>0</v>
      </c>
      <c r="C819" s="185">
        <v>0</v>
      </c>
      <c r="D819" s="186" t="e">
        <f t="shared" si="14"/>
        <v>#DIV/0!</v>
      </c>
      <c r="E819" s="187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</row>
    <row r="820" s="179" customFormat="1" customHeight="1" spans="1:44">
      <c r="A820" s="196" t="s">
        <v>143</v>
      </c>
      <c r="B820" s="185">
        <v>0</v>
      </c>
      <c r="C820" s="185">
        <v>0</v>
      </c>
      <c r="D820" s="186" t="e">
        <f t="shared" si="14"/>
        <v>#DIV/0!</v>
      </c>
      <c r="E820" s="187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</row>
    <row r="821" customHeight="1" spans="1:5">
      <c r="A821" s="196" t="s">
        <v>144</v>
      </c>
      <c r="B821" s="185">
        <v>0</v>
      </c>
      <c r="C821" s="185">
        <v>0</v>
      </c>
      <c r="D821" s="186" t="e">
        <f t="shared" si="14"/>
        <v>#DIV/0!</v>
      </c>
      <c r="E821" s="187"/>
    </row>
    <row r="822" customHeight="1" spans="1:5">
      <c r="A822" s="196" t="s">
        <v>749</v>
      </c>
      <c r="B822" s="185">
        <v>0</v>
      </c>
      <c r="C822" s="185">
        <v>0</v>
      </c>
      <c r="D822" s="186" t="e">
        <f t="shared" si="14"/>
        <v>#DIV/0!</v>
      </c>
      <c r="E822" s="187"/>
    </row>
    <row r="823" s="179" customFormat="1" customHeight="1" spans="1:44">
      <c r="A823" s="196" t="s">
        <v>750</v>
      </c>
      <c r="B823" s="185">
        <v>0</v>
      </c>
      <c r="C823" s="185">
        <v>0</v>
      </c>
      <c r="D823" s="186" t="e">
        <f t="shared" si="14"/>
        <v>#DIV/0!</v>
      </c>
      <c r="E823" s="187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</row>
    <row r="824" s="179" customFormat="1" customHeight="1" spans="1:44">
      <c r="A824" s="196" t="s">
        <v>751</v>
      </c>
      <c r="B824" s="185">
        <v>0</v>
      </c>
      <c r="C824" s="185">
        <v>0</v>
      </c>
      <c r="D824" s="186" t="e">
        <f t="shared" si="14"/>
        <v>#DIV/0!</v>
      </c>
      <c r="E824" s="187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</row>
    <row r="825" s="179" customFormat="1" customHeight="1" spans="1:44">
      <c r="A825" s="196" t="s">
        <v>752</v>
      </c>
      <c r="B825" s="185">
        <v>0</v>
      </c>
      <c r="C825" s="185">
        <v>0</v>
      </c>
      <c r="D825" s="186" t="e">
        <f t="shared" si="14"/>
        <v>#DIV/0!</v>
      </c>
      <c r="E825" s="187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</row>
    <row r="826" s="180" customFormat="1" customHeight="1" spans="1:44">
      <c r="A826" s="196" t="s">
        <v>753</v>
      </c>
      <c r="B826" s="185">
        <v>0</v>
      </c>
      <c r="C826" s="185">
        <v>0</v>
      </c>
      <c r="D826" s="186" t="e">
        <f t="shared" ref="D826:D889" si="15">C826/B826</f>
        <v>#DIV/0!</v>
      </c>
      <c r="E826" s="187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</row>
    <row r="827" s="179" customFormat="1" customHeight="1" spans="1:44">
      <c r="A827" s="196" t="s">
        <v>754</v>
      </c>
      <c r="B827" s="185">
        <v>0</v>
      </c>
      <c r="C827" s="185">
        <v>0</v>
      </c>
      <c r="D827" s="186" t="e">
        <f t="shared" si="15"/>
        <v>#DIV/0!</v>
      </c>
      <c r="E827" s="187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</row>
    <row r="828" customHeight="1" spans="1:5">
      <c r="A828" s="196" t="s">
        <v>755</v>
      </c>
      <c r="B828" s="185">
        <v>0</v>
      </c>
      <c r="C828" s="185">
        <v>0</v>
      </c>
      <c r="D828" s="186" t="e">
        <f t="shared" si="15"/>
        <v>#DIV/0!</v>
      </c>
      <c r="E828" s="187"/>
    </row>
    <row r="829" customHeight="1" spans="1:5">
      <c r="A829" s="196" t="s">
        <v>183</v>
      </c>
      <c r="B829" s="185">
        <v>0</v>
      </c>
      <c r="C829" s="185">
        <v>0</v>
      </c>
      <c r="D829" s="186" t="e">
        <f t="shared" si="15"/>
        <v>#DIV/0!</v>
      </c>
      <c r="E829" s="187"/>
    </row>
    <row r="830" customHeight="1" spans="1:5">
      <c r="A830" s="196" t="s">
        <v>756</v>
      </c>
      <c r="B830" s="185">
        <v>0</v>
      </c>
      <c r="C830" s="185">
        <v>0</v>
      </c>
      <c r="D830" s="186" t="e">
        <f t="shared" si="15"/>
        <v>#DIV/0!</v>
      </c>
      <c r="E830" s="187"/>
    </row>
    <row r="831" customHeight="1" spans="1:5">
      <c r="A831" s="196" t="s">
        <v>151</v>
      </c>
      <c r="B831" s="185">
        <v>0</v>
      </c>
      <c r="C831" s="185">
        <v>0</v>
      </c>
      <c r="D831" s="186" t="e">
        <f t="shared" si="15"/>
        <v>#DIV/0!</v>
      </c>
      <c r="E831" s="187"/>
    </row>
    <row r="832" customHeight="1" spans="1:5">
      <c r="A832" s="196" t="s">
        <v>757</v>
      </c>
      <c r="B832" s="185">
        <v>0</v>
      </c>
      <c r="C832" s="185">
        <v>0</v>
      </c>
      <c r="D832" s="186" t="e">
        <f t="shared" si="15"/>
        <v>#DIV/0!</v>
      </c>
      <c r="E832" s="187"/>
    </row>
    <row r="833" customHeight="1" spans="1:5">
      <c r="A833" s="192" t="s">
        <v>758</v>
      </c>
      <c r="B833" s="193">
        <f>B834</f>
        <v>1212</v>
      </c>
      <c r="C833" s="193">
        <f>C834</f>
        <v>1212</v>
      </c>
      <c r="D833" s="194">
        <f t="shared" si="15"/>
        <v>1</v>
      </c>
      <c r="E833" s="195"/>
    </row>
    <row r="834" customHeight="1" spans="1:5">
      <c r="A834" s="196" t="s">
        <v>759</v>
      </c>
      <c r="B834" s="185">
        <v>1212</v>
      </c>
      <c r="C834" s="185">
        <v>1212</v>
      </c>
      <c r="D834" s="186">
        <f t="shared" si="15"/>
        <v>1</v>
      </c>
      <c r="E834" s="187"/>
    </row>
    <row r="835" customHeight="1" spans="1:5">
      <c r="A835" s="188" t="s">
        <v>760</v>
      </c>
      <c r="B835" s="189">
        <f>B836+B847+B849+B852+B854+B856</f>
        <v>133245</v>
      </c>
      <c r="C835" s="189">
        <f>C836+C847+C849+C852+C854+C856</f>
        <v>329994</v>
      </c>
      <c r="D835" s="190">
        <f t="shared" si="15"/>
        <v>2.47659574468085</v>
      </c>
      <c r="E835" s="191"/>
    </row>
    <row r="836" customHeight="1" spans="1:5">
      <c r="A836" s="192" t="s">
        <v>761</v>
      </c>
      <c r="B836" s="193">
        <f>SUM(B837:B846)</f>
        <v>78147</v>
      </c>
      <c r="C836" s="193">
        <f>SUM(C837:C846)</f>
        <v>265394</v>
      </c>
      <c r="D836" s="194">
        <f t="shared" si="15"/>
        <v>3.39608686193968</v>
      </c>
      <c r="E836" s="195"/>
    </row>
    <row r="837" customHeight="1" spans="1:5">
      <c r="A837" s="196" t="s">
        <v>142</v>
      </c>
      <c r="B837" s="185">
        <v>1545</v>
      </c>
      <c r="C837" s="185">
        <v>1994</v>
      </c>
      <c r="D837" s="186">
        <f t="shared" si="15"/>
        <v>1.29061488673139</v>
      </c>
      <c r="E837" s="187"/>
    </row>
    <row r="838" customHeight="1" spans="1:5">
      <c r="A838" s="196" t="s">
        <v>143</v>
      </c>
      <c r="B838" s="185">
        <v>0</v>
      </c>
      <c r="C838" s="185">
        <v>0</v>
      </c>
      <c r="D838" s="186" t="e">
        <f t="shared" si="15"/>
        <v>#DIV/0!</v>
      </c>
      <c r="E838" s="187"/>
    </row>
    <row r="839" customHeight="1" spans="1:5">
      <c r="A839" s="196" t="s">
        <v>144</v>
      </c>
      <c r="B839" s="185">
        <v>0</v>
      </c>
      <c r="C839" s="185">
        <v>0</v>
      </c>
      <c r="D839" s="186" t="e">
        <f t="shared" si="15"/>
        <v>#DIV/0!</v>
      </c>
      <c r="E839" s="187"/>
    </row>
    <row r="840" customHeight="1" spans="1:5">
      <c r="A840" s="196" t="s">
        <v>762</v>
      </c>
      <c r="B840" s="185">
        <v>2196</v>
      </c>
      <c r="C840" s="185">
        <v>3000</v>
      </c>
      <c r="D840" s="186">
        <f t="shared" si="15"/>
        <v>1.36612021857923</v>
      </c>
      <c r="E840" s="187"/>
    </row>
    <row r="841" customHeight="1" spans="1:5">
      <c r="A841" s="196" t="s">
        <v>763</v>
      </c>
      <c r="B841" s="185">
        <v>0</v>
      </c>
      <c r="C841" s="185">
        <v>0</v>
      </c>
      <c r="D841" s="186" t="e">
        <f t="shared" si="15"/>
        <v>#DIV/0!</v>
      </c>
      <c r="E841" s="187"/>
    </row>
    <row r="842" customHeight="1" spans="1:5">
      <c r="A842" s="196" t="s">
        <v>764</v>
      </c>
      <c r="B842" s="185">
        <v>0</v>
      </c>
      <c r="C842" s="185">
        <v>0</v>
      </c>
      <c r="D842" s="186" t="e">
        <f t="shared" si="15"/>
        <v>#DIV/0!</v>
      </c>
      <c r="E842" s="187"/>
    </row>
    <row r="843" customHeight="1" spans="1:5">
      <c r="A843" s="196" t="s">
        <v>765</v>
      </c>
      <c r="B843" s="185">
        <v>0</v>
      </c>
      <c r="C843" s="185">
        <v>0</v>
      </c>
      <c r="D843" s="186" t="e">
        <f t="shared" si="15"/>
        <v>#DIV/0!</v>
      </c>
      <c r="E843" s="187"/>
    </row>
    <row r="844" customHeight="1" spans="1:5">
      <c r="A844" s="196" t="s">
        <v>766</v>
      </c>
      <c r="B844" s="185">
        <v>305</v>
      </c>
      <c r="C844" s="185">
        <v>400</v>
      </c>
      <c r="D844" s="186">
        <f t="shared" si="15"/>
        <v>1.31147540983607</v>
      </c>
      <c r="E844" s="187"/>
    </row>
    <row r="845" customHeight="1" spans="1:5">
      <c r="A845" s="196" t="s">
        <v>767</v>
      </c>
      <c r="B845" s="185">
        <v>0</v>
      </c>
      <c r="C845" s="185">
        <v>0</v>
      </c>
      <c r="D845" s="186" t="e">
        <f t="shared" si="15"/>
        <v>#DIV/0!</v>
      </c>
      <c r="E845" s="187"/>
    </row>
    <row r="846" customHeight="1" spans="1:5">
      <c r="A846" s="196" t="s">
        <v>768</v>
      </c>
      <c r="B846" s="185">
        <v>74101</v>
      </c>
      <c r="C846" s="185">
        <v>260000</v>
      </c>
      <c r="D846" s="186">
        <f t="shared" si="15"/>
        <v>3.50872457861567</v>
      </c>
      <c r="E846" s="187"/>
    </row>
    <row r="847" customHeight="1" spans="1:5">
      <c r="A847" s="192" t="s">
        <v>769</v>
      </c>
      <c r="B847" s="193">
        <f>B848</f>
        <v>475</v>
      </c>
      <c r="C847" s="193">
        <f>C848</f>
        <v>600</v>
      </c>
      <c r="D847" s="194">
        <f t="shared" si="15"/>
        <v>1.26315789473684</v>
      </c>
      <c r="E847" s="195"/>
    </row>
    <row r="848" customHeight="1" spans="1:5">
      <c r="A848" s="196" t="s">
        <v>770</v>
      </c>
      <c r="B848" s="185">
        <v>475</v>
      </c>
      <c r="C848" s="185">
        <v>600</v>
      </c>
      <c r="D848" s="186">
        <f t="shared" si="15"/>
        <v>1.26315789473684</v>
      </c>
      <c r="E848" s="187"/>
    </row>
    <row r="849" customHeight="1" spans="1:5">
      <c r="A849" s="192" t="s">
        <v>771</v>
      </c>
      <c r="B849" s="193">
        <f>SUM(B850:B851)</f>
        <v>22537</v>
      </c>
      <c r="C849" s="193">
        <f>SUM(C850:C851)</f>
        <v>30000</v>
      </c>
      <c r="D849" s="194">
        <f t="shared" si="15"/>
        <v>1.33114434041798</v>
      </c>
      <c r="E849" s="195"/>
    </row>
    <row r="850" customHeight="1" spans="1:5">
      <c r="A850" s="196" t="s">
        <v>772</v>
      </c>
      <c r="B850" s="185">
        <v>0</v>
      </c>
      <c r="C850" s="185">
        <v>0</v>
      </c>
      <c r="D850" s="186" t="e">
        <f t="shared" si="15"/>
        <v>#DIV/0!</v>
      </c>
      <c r="E850" s="187"/>
    </row>
    <row r="851" customHeight="1" spans="1:5">
      <c r="A851" s="196" t="s">
        <v>773</v>
      </c>
      <c r="B851" s="185">
        <v>22537</v>
      </c>
      <c r="C851" s="185">
        <v>30000</v>
      </c>
      <c r="D851" s="186">
        <f t="shared" si="15"/>
        <v>1.33114434041798</v>
      </c>
      <c r="E851" s="187"/>
    </row>
    <row r="852" s="179" customFormat="1" customHeight="1" spans="1:44">
      <c r="A852" s="192" t="s">
        <v>774</v>
      </c>
      <c r="B852" s="193">
        <f t="shared" ref="B852:B856" si="16">B853</f>
        <v>16313</v>
      </c>
      <c r="C852" s="193">
        <f t="shared" ref="C852:C856" si="17">C853</f>
        <v>17000</v>
      </c>
      <c r="D852" s="194">
        <f t="shared" si="15"/>
        <v>1.04211365168884</v>
      </c>
      <c r="E852" s="19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</row>
    <row r="853" customHeight="1" spans="1:5">
      <c r="A853" s="196" t="s">
        <v>775</v>
      </c>
      <c r="B853" s="185">
        <v>16313</v>
      </c>
      <c r="C853" s="185">
        <v>17000</v>
      </c>
      <c r="D853" s="186">
        <f t="shared" si="15"/>
        <v>1.04211365168884</v>
      </c>
      <c r="E853" s="187"/>
    </row>
    <row r="854" customHeight="1" spans="1:5">
      <c r="A854" s="192" t="s">
        <v>776</v>
      </c>
      <c r="B854" s="193">
        <f t="shared" si="16"/>
        <v>1166</v>
      </c>
      <c r="C854" s="193">
        <f t="shared" si="17"/>
        <v>2000</v>
      </c>
      <c r="D854" s="194">
        <f t="shared" si="15"/>
        <v>1.71526586620926</v>
      </c>
      <c r="E854" s="195"/>
    </row>
    <row r="855" customHeight="1" spans="1:5">
      <c r="A855" s="196" t="s">
        <v>777</v>
      </c>
      <c r="B855" s="185">
        <v>1166</v>
      </c>
      <c r="C855" s="185">
        <v>2000</v>
      </c>
      <c r="D855" s="186">
        <f t="shared" si="15"/>
        <v>1.71526586620926</v>
      </c>
      <c r="E855" s="187"/>
    </row>
    <row r="856" customHeight="1" spans="1:5">
      <c r="A856" s="192" t="s">
        <v>778</v>
      </c>
      <c r="B856" s="193">
        <f t="shared" si="16"/>
        <v>14607</v>
      </c>
      <c r="C856" s="193">
        <f t="shared" si="17"/>
        <v>15000</v>
      </c>
      <c r="D856" s="194">
        <f t="shared" si="15"/>
        <v>1.02690490860546</v>
      </c>
      <c r="E856" s="195"/>
    </row>
    <row r="857" customHeight="1" spans="1:5">
      <c r="A857" s="196" t="s">
        <v>779</v>
      </c>
      <c r="B857" s="185">
        <v>14607</v>
      </c>
      <c r="C857" s="185">
        <v>15000</v>
      </c>
      <c r="D857" s="186">
        <f t="shared" si="15"/>
        <v>1.02690490860546</v>
      </c>
      <c r="E857" s="187"/>
    </row>
    <row r="858" customHeight="1" spans="1:5">
      <c r="A858" s="188" t="s">
        <v>780</v>
      </c>
      <c r="B858" s="189">
        <f>B859+B885+B910+B938+B949+B956+B963+B966</f>
        <v>27400</v>
      </c>
      <c r="C858" s="189">
        <f>C859+C885+C910+C938+C949+C956+C963+C966</f>
        <v>27400</v>
      </c>
      <c r="D858" s="190">
        <f t="shared" si="15"/>
        <v>1</v>
      </c>
      <c r="E858" s="191"/>
    </row>
    <row r="859" customHeight="1" spans="1:5">
      <c r="A859" s="192" t="s">
        <v>781</v>
      </c>
      <c r="B859" s="193">
        <f>SUM(B860:B884)</f>
        <v>7497</v>
      </c>
      <c r="C859" s="193">
        <f>SUM(C860:C884)</f>
        <v>7497</v>
      </c>
      <c r="D859" s="194">
        <f t="shared" si="15"/>
        <v>1</v>
      </c>
      <c r="E859" s="195"/>
    </row>
    <row r="860" customHeight="1" spans="1:5">
      <c r="A860" s="196" t="s">
        <v>142</v>
      </c>
      <c r="B860" s="185">
        <v>632</v>
      </c>
      <c r="C860" s="185">
        <v>630</v>
      </c>
      <c r="D860" s="186">
        <f t="shared" si="15"/>
        <v>0.996835443037975</v>
      </c>
      <c r="E860" s="187"/>
    </row>
    <row r="861" customHeight="1" spans="1:5">
      <c r="A861" s="196" t="s">
        <v>143</v>
      </c>
      <c r="B861" s="185">
        <v>0</v>
      </c>
      <c r="C861" s="185">
        <v>0</v>
      </c>
      <c r="D861" s="186" t="e">
        <f t="shared" si="15"/>
        <v>#DIV/0!</v>
      </c>
      <c r="E861" s="187"/>
    </row>
    <row r="862" customHeight="1" spans="1:5">
      <c r="A862" s="196" t="s">
        <v>144</v>
      </c>
      <c r="B862" s="185">
        <v>0</v>
      </c>
      <c r="C862" s="185">
        <v>0</v>
      </c>
      <c r="D862" s="186" t="e">
        <f t="shared" si="15"/>
        <v>#DIV/0!</v>
      </c>
      <c r="E862" s="187"/>
    </row>
    <row r="863" customHeight="1" spans="1:5">
      <c r="A863" s="196" t="s">
        <v>151</v>
      </c>
      <c r="B863" s="185">
        <v>2440</v>
      </c>
      <c r="C863" s="185">
        <v>2440</v>
      </c>
      <c r="D863" s="186">
        <f t="shared" si="15"/>
        <v>1</v>
      </c>
      <c r="E863" s="187"/>
    </row>
    <row r="864" customHeight="1" spans="1:5">
      <c r="A864" s="196" t="s">
        <v>782</v>
      </c>
      <c r="B864" s="185">
        <v>0</v>
      </c>
      <c r="C864" s="185">
        <v>0</v>
      </c>
      <c r="D864" s="186" t="e">
        <f t="shared" si="15"/>
        <v>#DIV/0!</v>
      </c>
      <c r="E864" s="187"/>
    </row>
    <row r="865" customHeight="1" spans="1:5">
      <c r="A865" s="196" t="s">
        <v>783</v>
      </c>
      <c r="B865" s="185">
        <v>0</v>
      </c>
      <c r="C865" s="185">
        <v>0</v>
      </c>
      <c r="D865" s="186" t="e">
        <f t="shared" si="15"/>
        <v>#DIV/0!</v>
      </c>
      <c r="E865" s="187"/>
    </row>
    <row r="866" customHeight="1" spans="1:5">
      <c r="A866" s="196" t="s">
        <v>784</v>
      </c>
      <c r="B866" s="185">
        <v>88</v>
      </c>
      <c r="C866" s="185">
        <v>99</v>
      </c>
      <c r="D866" s="186">
        <f t="shared" si="15"/>
        <v>1.125</v>
      </c>
      <c r="E866" s="187"/>
    </row>
    <row r="867" customHeight="1" spans="1:5">
      <c r="A867" s="196" t="s">
        <v>785</v>
      </c>
      <c r="B867" s="185">
        <v>23</v>
      </c>
      <c r="C867" s="185">
        <v>20</v>
      </c>
      <c r="D867" s="186">
        <f t="shared" si="15"/>
        <v>0.869565217391304</v>
      </c>
      <c r="E867" s="187"/>
    </row>
    <row r="868" customHeight="1" spans="1:5">
      <c r="A868" s="196" t="s">
        <v>786</v>
      </c>
      <c r="B868" s="185">
        <v>0</v>
      </c>
      <c r="C868" s="185">
        <v>0</v>
      </c>
      <c r="D868" s="186" t="e">
        <f t="shared" si="15"/>
        <v>#DIV/0!</v>
      </c>
      <c r="E868" s="187"/>
    </row>
    <row r="869" customHeight="1" spans="1:5">
      <c r="A869" s="196" t="s">
        <v>787</v>
      </c>
      <c r="B869" s="185">
        <v>0</v>
      </c>
      <c r="C869" s="185">
        <v>0</v>
      </c>
      <c r="D869" s="186" t="e">
        <f t="shared" si="15"/>
        <v>#DIV/0!</v>
      </c>
      <c r="E869" s="187"/>
    </row>
    <row r="870" customHeight="1" spans="1:5">
      <c r="A870" s="196" t="s">
        <v>788</v>
      </c>
      <c r="B870" s="185">
        <v>33</v>
      </c>
      <c r="C870" s="185">
        <v>30</v>
      </c>
      <c r="D870" s="186">
        <f t="shared" si="15"/>
        <v>0.909090909090909</v>
      </c>
      <c r="E870" s="187"/>
    </row>
    <row r="871" customHeight="1" spans="1:5">
      <c r="A871" s="196" t="s">
        <v>789</v>
      </c>
      <c r="B871" s="185">
        <v>0</v>
      </c>
      <c r="C871" s="185">
        <v>0</v>
      </c>
      <c r="D871" s="186" t="e">
        <f t="shared" si="15"/>
        <v>#DIV/0!</v>
      </c>
      <c r="E871" s="187"/>
    </row>
    <row r="872" customHeight="1" spans="1:5">
      <c r="A872" s="196" t="s">
        <v>790</v>
      </c>
      <c r="B872" s="185">
        <v>0</v>
      </c>
      <c r="C872" s="185">
        <v>0</v>
      </c>
      <c r="D872" s="186" t="e">
        <f t="shared" si="15"/>
        <v>#DIV/0!</v>
      </c>
      <c r="E872" s="187"/>
    </row>
    <row r="873" customHeight="1" spans="1:5">
      <c r="A873" s="196" t="s">
        <v>791</v>
      </c>
      <c r="B873" s="185">
        <v>0</v>
      </c>
      <c r="C873" s="185">
        <v>0</v>
      </c>
      <c r="D873" s="186" t="e">
        <f t="shared" si="15"/>
        <v>#DIV/0!</v>
      </c>
      <c r="E873" s="187"/>
    </row>
    <row r="874" customHeight="1" spans="1:5">
      <c r="A874" s="196" t="s">
        <v>792</v>
      </c>
      <c r="B874" s="185">
        <v>0</v>
      </c>
      <c r="C874" s="185">
        <v>0</v>
      </c>
      <c r="D874" s="186" t="e">
        <f t="shared" si="15"/>
        <v>#DIV/0!</v>
      </c>
      <c r="E874" s="187"/>
    </row>
    <row r="875" customHeight="1" spans="1:5">
      <c r="A875" s="196" t="s">
        <v>793</v>
      </c>
      <c r="B875" s="185">
        <v>660</v>
      </c>
      <c r="C875" s="185">
        <v>660</v>
      </c>
      <c r="D875" s="186">
        <f t="shared" si="15"/>
        <v>1</v>
      </c>
      <c r="E875" s="187"/>
    </row>
    <row r="876" customHeight="1" spans="1:5">
      <c r="A876" s="196" t="s">
        <v>794</v>
      </c>
      <c r="B876" s="185">
        <v>25</v>
      </c>
      <c r="C876" s="185">
        <v>25</v>
      </c>
      <c r="D876" s="186">
        <f t="shared" si="15"/>
        <v>1</v>
      </c>
      <c r="E876" s="187"/>
    </row>
    <row r="877" customHeight="1" spans="1:5">
      <c r="A877" s="196" t="s">
        <v>795</v>
      </c>
      <c r="B877" s="185">
        <v>0</v>
      </c>
      <c r="C877" s="185">
        <v>0</v>
      </c>
      <c r="D877" s="186" t="e">
        <f t="shared" si="15"/>
        <v>#DIV/0!</v>
      </c>
      <c r="E877" s="187"/>
    </row>
    <row r="878" customHeight="1" spans="1:5">
      <c r="A878" s="196" t="s">
        <v>796</v>
      </c>
      <c r="B878" s="185">
        <v>0</v>
      </c>
      <c r="C878" s="185">
        <v>0</v>
      </c>
      <c r="D878" s="186" t="e">
        <f t="shared" si="15"/>
        <v>#DIV/0!</v>
      </c>
      <c r="E878" s="187"/>
    </row>
    <row r="879" customHeight="1" spans="1:5">
      <c r="A879" s="196" t="s">
        <v>797</v>
      </c>
      <c r="B879" s="185">
        <v>279</v>
      </c>
      <c r="C879" s="185">
        <v>279</v>
      </c>
      <c r="D879" s="186">
        <f t="shared" si="15"/>
        <v>1</v>
      </c>
      <c r="E879" s="187"/>
    </row>
    <row r="880" customHeight="1" spans="1:5">
      <c r="A880" s="196" t="s">
        <v>798</v>
      </c>
      <c r="B880" s="185">
        <v>0</v>
      </c>
      <c r="C880" s="185">
        <v>0</v>
      </c>
      <c r="D880" s="186" t="e">
        <f t="shared" si="15"/>
        <v>#DIV/0!</v>
      </c>
      <c r="E880" s="187"/>
    </row>
    <row r="881" s="179" customFormat="1" customHeight="1" spans="1:44">
      <c r="A881" s="196" t="s">
        <v>799</v>
      </c>
      <c r="B881" s="185">
        <v>36</v>
      </c>
      <c r="C881" s="185">
        <v>36</v>
      </c>
      <c r="D881" s="186">
        <f t="shared" si="15"/>
        <v>1</v>
      </c>
      <c r="E881" s="187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</row>
    <row r="882" customHeight="1" spans="1:5">
      <c r="A882" s="196" t="s">
        <v>800</v>
      </c>
      <c r="B882" s="185">
        <v>0</v>
      </c>
      <c r="C882" s="185">
        <v>0</v>
      </c>
      <c r="D882" s="186" t="e">
        <f t="shared" si="15"/>
        <v>#DIV/0!</v>
      </c>
      <c r="E882" s="187"/>
    </row>
    <row r="883" customHeight="1" spans="1:5">
      <c r="A883" s="196" t="s">
        <v>801</v>
      </c>
      <c r="B883" s="185">
        <v>1273</v>
      </c>
      <c r="C883" s="185">
        <v>1270</v>
      </c>
      <c r="D883" s="186">
        <f t="shared" si="15"/>
        <v>0.997643362136685</v>
      </c>
      <c r="E883" s="187"/>
    </row>
    <row r="884" customHeight="1" spans="1:5">
      <c r="A884" s="196" t="s">
        <v>802</v>
      </c>
      <c r="B884" s="185">
        <v>2008</v>
      </c>
      <c r="C884" s="185">
        <v>2008</v>
      </c>
      <c r="D884" s="186">
        <f t="shared" si="15"/>
        <v>1</v>
      </c>
      <c r="E884" s="187"/>
    </row>
    <row r="885" customHeight="1" spans="1:5">
      <c r="A885" s="192" t="s">
        <v>803</v>
      </c>
      <c r="B885" s="193">
        <f>SUM(B886:B909)</f>
        <v>7465</v>
      </c>
      <c r="C885" s="193">
        <f>SUM(C886:C909)</f>
        <v>7465</v>
      </c>
      <c r="D885" s="194">
        <f t="shared" si="15"/>
        <v>1</v>
      </c>
      <c r="E885" s="195"/>
    </row>
    <row r="886" customHeight="1" spans="1:5">
      <c r="A886" s="196" t="s">
        <v>142</v>
      </c>
      <c r="B886" s="185">
        <v>0</v>
      </c>
      <c r="C886" s="185">
        <v>0</v>
      </c>
      <c r="D886" s="186" t="e">
        <f t="shared" si="15"/>
        <v>#DIV/0!</v>
      </c>
      <c r="E886" s="187"/>
    </row>
    <row r="887" customHeight="1" spans="1:5">
      <c r="A887" s="196" t="s">
        <v>143</v>
      </c>
      <c r="B887" s="185">
        <v>0</v>
      </c>
      <c r="C887" s="185">
        <v>0</v>
      </c>
      <c r="D887" s="186" t="e">
        <f t="shared" si="15"/>
        <v>#DIV/0!</v>
      </c>
      <c r="E887" s="187"/>
    </row>
    <row r="888" customHeight="1" spans="1:5">
      <c r="A888" s="196" t="s">
        <v>144</v>
      </c>
      <c r="B888" s="185">
        <v>0</v>
      </c>
      <c r="C888" s="185">
        <v>0</v>
      </c>
      <c r="D888" s="186" t="e">
        <f t="shared" si="15"/>
        <v>#DIV/0!</v>
      </c>
      <c r="E888" s="187"/>
    </row>
    <row r="889" customHeight="1" spans="1:5">
      <c r="A889" s="196" t="s">
        <v>804</v>
      </c>
      <c r="B889" s="185">
        <v>0</v>
      </c>
      <c r="C889" s="185">
        <v>0</v>
      </c>
      <c r="D889" s="186" t="e">
        <f t="shared" si="15"/>
        <v>#DIV/0!</v>
      </c>
      <c r="E889" s="187"/>
    </row>
    <row r="890" customHeight="1" spans="1:5">
      <c r="A890" s="196" t="s">
        <v>805</v>
      </c>
      <c r="B890" s="185">
        <v>2416</v>
      </c>
      <c r="C890" s="185">
        <v>2416</v>
      </c>
      <c r="D890" s="186">
        <f t="shared" ref="D890:D953" si="18">C890/B890</f>
        <v>1</v>
      </c>
      <c r="E890" s="187"/>
    </row>
    <row r="891" customHeight="1" spans="1:5">
      <c r="A891" s="196" t="s">
        <v>806</v>
      </c>
      <c r="B891" s="185">
        <v>0</v>
      </c>
      <c r="C891" s="185">
        <v>0</v>
      </c>
      <c r="D891" s="186" t="e">
        <f t="shared" si="18"/>
        <v>#DIV/0!</v>
      </c>
      <c r="E891" s="187"/>
    </row>
    <row r="892" customHeight="1" spans="1:5">
      <c r="A892" s="196" t="s">
        <v>807</v>
      </c>
      <c r="B892" s="185">
        <v>8</v>
      </c>
      <c r="C892" s="185">
        <v>8</v>
      </c>
      <c r="D892" s="186">
        <f t="shared" si="18"/>
        <v>1</v>
      </c>
      <c r="E892" s="187"/>
    </row>
    <row r="893" customHeight="1" spans="1:5">
      <c r="A893" s="196" t="s">
        <v>808</v>
      </c>
      <c r="B893" s="185">
        <v>0</v>
      </c>
      <c r="C893" s="185">
        <v>0</v>
      </c>
      <c r="D893" s="186" t="e">
        <f t="shared" si="18"/>
        <v>#DIV/0!</v>
      </c>
      <c r="E893" s="187"/>
    </row>
    <row r="894" customHeight="1" spans="1:5">
      <c r="A894" s="196" t="s">
        <v>809</v>
      </c>
      <c r="B894" s="185">
        <v>0</v>
      </c>
      <c r="C894" s="185">
        <v>0</v>
      </c>
      <c r="D894" s="186" t="e">
        <f t="shared" si="18"/>
        <v>#DIV/0!</v>
      </c>
      <c r="E894" s="187"/>
    </row>
    <row r="895" customHeight="1" spans="1:5">
      <c r="A895" s="196" t="s">
        <v>810</v>
      </c>
      <c r="B895" s="185">
        <v>4</v>
      </c>
      <c r="C895" s="185">
        <v>4</v>
      </c>
      <c r="D895" s="186">
        <f t="shared" si="18"/>
        <v>1</v>
      </c>
      <c r="E895" s="187"/>
    </row>
    <row r="896" customHeight="1" spans="1:5">
      <c r="A896" s="196" t="s">
        <v>811</v>
      </c>
      <c r="B896" s="185">
        <v>0</v>
      </c>
      <c r="C896" s="185">
        <v>0</v>
      </c>
      <c r="D896" s="186" t="e">
        <f t="shared" si="18"/>
        <v>#DIV/0!</v>
      </c>
      <c r="E896" s="187"/>
    </row>
    <row r="897" customHeight="1" spans="1:5">
      <c r="A897" s="196" t="s">
        <v>812</v>
      </c>
      <c r="B897" s="185">
        <v>1</v>
      </c>
      <c r="C897" s="185">
        <v>1</v>
      </c>
      <c r="D897" s="186">
        <f t="shared" si="18"/>
        <v>1</v>
      </c>
      <c r="E897" s="187"/>
    </row>
    <row r="898" customHeight="1" spans="1:5">
      <c r="A898" s="196" t="s">
        <v>813</v>
      </c>
      <c r="B898" s="185">
        <v>0</v>
      </c>
      <c r="C898" s="185">
        <v>0</v>
      </c>
      <c r="D898" s="186" t="e">
        <f t="shared" si="18"/>
        <v>#DIV/0!</v>
      </c>
      <c r="E898" s="187"/>
    </row>
    <row r="899" customHeight="1" spans="1:5">
      <c r="A899" s="196" t="s">
        <v>814</v>
      </c>
      <c r="B899" s="185">
        <v>0</v>
      </c>
      <c r="C899" s="185">
        <v>0</v>
      </c>
      <c r="D899" s="186" t="e">
        <f t="shared" si="18"/>
        <v>#DIV/0!</v>
      </c>
      <c r="E899" s="187"/>
    </row>
    <row r="900" customHeight="1" spans="1:5">
      <c r="A900" s="196" t="s">
        <v>815</v>
      </c>
      <c r="B900" s="185">
        <v>0</v>
      </c>
      <c r="C900" s="185">
        <v>0</v>
      </c>
      <c r="D900" s="186" t="e">
        <f t="shared" si="18"/>
        <v>#DIV/0!</v>
      </c>
      <c r="E900" s="187"/>
    </row>
    <row r="901" customHeight="1" spans="1:5">
      <c r="A901" s="196" t="s">
        <v>816</v>
      </c>
      <c r="B901" s="185">
        <v>0</v>
      </c>
      <c r="C901" s="185">
        <v>0</v>
      </c>
      <c r="D901" s="186" t="e">
        <f t="shared" si="18"/>
        <v>#DIV/0!</v>
      </c>
      <c r="E901" s="187"/>
    </row>
    <row r="902" customHeight="1" spans="1:5">
      <c r="A902" s="196" t="s">
        <v>817</v>
      </c>
      <c r="B902" s="185">
        <v>0</v>
      </c>
      <c r="C902" s="185">
        <v>0</v>
      </c>
      <c r="D902" s="186" t="e">
        <f t="shared" si="18"/>
        <v>#DIV/0!</v>
      </c>
      <c r="E902" s="187"/>
    </row>
    <row r="903" customHeight="1" spans="1:5">
      <c r="A903" s="196" t="s">
        <v>818</v>
      </c>
      <c r="B903" s="185">
        <v>0</v>
      </c>
      <c r="C903" s="185">
        <v>0</v>
      </c>
      <c r="D903" s="186" t="e">
        <f t="shared" si="18"/>
        <v>#DIV/0!</v>
      </c>
      <c r="E903" s="187"/>
    </row>
    <row r="904" customHeight="1" spans="1:5">
      <c r="A904" s="196" t="s">
        <v>819</v>
      </c>
      <c r="B904" s="185">
        <v>0</v>
      </c>
      <c r="C904" s="185">
        <v>0</v>
      </c>
      <c r="D904" s="186" t="e">
        <f t="shared" si="18"/>
        <v>#DIV/0!</v>
      </c>
      <c r="E904" s="187"/>
    </row>
    <row r="905" customHeight="1" spans="1:5">
      <c r="A905" s="196" t="s">
        <v>820</v>
      </c>
      <c r="B905" s="185">
        <v>243</v>
      </c>
      <c r="C905" s="185">
        <v>243</v>
      </c>
      <c r="D905" s="186">
        <f t="shared" si="18"/>
        <v>1</v>
      </c>
      <c r="E905" s="187"/>
    </row>
    <row r="906" customHeight="1" spans="1:5">
      <c r="A906" s="196" t="s">
        <v>821</v>
      </c>
      <c r="B906" s="185">
        <v>0</v>
      </c>
      <c r="C906" s="185">
        <v>0</v>
      </c>
      <c r="D906" s="186" t="e">
        <f t="shared" si="18"/>
        <v>#DIV/0!</v>
      </c>
      <c r="E906" s="187"/>
    </row>
    <row r="907" customHeight="1" spans="1:5">
      <c r="A907" s="196" t="s">
        <v>822</v>
      </c>
      <c r="B907" s="185">
        <v>0</v>
      </c>
      <c r="C907" s="185">
        <v>0</v>
      </c>
      <c r="D907" s="186" t="e">
        <f t="shared" si="18"/>
        <v>#DIV/0!</v>
      </c>
      <c r="E907" s="187"/>
    </row>
    <row r="908" s="179" customFormat="1" customHeight="1" spans="1:44">
      <c r="A908" s="196" t="s">
        <v>788</v>
      </c>
      <c r="B908" s="185">
        <v>4659</v>
      </c>
      <c r="C908" s="185">
        <v>4659</v>
      </c>
      <c r="D908" s="186">
        <f t="shared" si="18"/>
        <v>1</v>
      </c>
      <c r="E908" s="187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</row>
    <row r="909" customHeight="1" spans="1:5">
      <c r="A909" s="196" t="s">
        <v>823</v>
      </c>
      <c r="B909" s="185">
        <v>134</v>
      </c>
      <c r="C909" s="185">
        <v>134</v>
      </c>
      <c r="D909" s="186">
        <f t="shared" si="18"/>
        <v>1</v>
      </c>
      <c r="E909" s="187"/>
    </row>
    <row r="910" customHeight="1" spans="1:5">
      <c r="A910" s="192" t="s">
        <v>824</v>
      </c>
      <c r="B910" s="193">
        <f>SUM(B911:B937)</f>
        <v>9029</v>
      </c>
      <c r="C910" s="193">
        <f>SUM(C911:C937)</f>
        <v>9029</v>
      </c>
      <c r="D910" s="194">
        <f t="shared" si="18"/>
        <v>1</v>
      </c>
      <c r="E910" s="195"/>
    </row>
    <row r="911" customHeight="1" spans="1:5">
      <c r="A911" s="196" t="s">
        <v>142</v>
      </c>
      <c r="B911" s="185">
        <v>789</v>
      </c>
      <c r="C911" s="185">
        <v>789</v>
      </c>
      <c r="D911" s="186">
        <f t="shared" si="18"/>
        <v>1</v>
      </c>
      <c r="E911" s="187"/>
    </row>
    <row r="912" customHeight="1" spans="1:5">
      <c r="A912" s="196" t="s">
        <v>143</v>
      </c>
      <c r="B912" s="185">
        <v>0</v>
      </c>
      <c r="C912" s="185">
        <v>0</v>
      </c>
      <c r="D912" s="186" t="e">
        <f t="shared" si="18"/>
        <v>#DIV/0!</v>
      </c>
      <c r="E912" s="187"/>
    </row>
    <row r="913" customHeight="1" spans="1:5">
      <c r="A913" s="196" t="s">
        <v>144</v>
      </c>
      <c r="B913" s="185">
        <v>0</v>
      </c>
      <c r="C913" s="185">
        <v>0</v>
      </c>
      <c r="D913" s="186" t="e">
        <f t="shared" si="18"/>
        <v>#DIV/0!</v>
      </c>
      <c r="E913" s="187"/>
    </row>
    <row r="914" customHeight="1" spans="1:5">
      <c r="A914" s="196" t="s">
        <v>825</v>
      </c>
      <c r="B914" s="185">
        <v>4077</v>
      </c>
      <c r="C914" s="185">
        <v>4077</v>
      </c>
      <c r="D914" s="186">
        <f t="shared" si="18"/>
        <v>1</v>
      </c>
      <c r="E914" s="187"/>
    </row>
    <row r="915" customHeight="1" spans="1:5">
      <c r="A915" s="196" t="s">
        <v>826</v>
      </c>
      <c r="B915" s="185">
        <v>683</v>
      </c>
      <c r="C915" s="185">
        <v>683</v>
      </c>
      <c r="D915" s="186">
        <f t="shared" si="18"/>
        <v>1</v>
      </c>
      <c r="E915" s="187"/>
    </row>
    <row r="916" customHeight="1" spans="1:5">
      <c r="A916" s="196" t="s">
        <v>827</v>
      </c>
      <c r="B916" s="185">
        <v>740</v>
      </c>
      <c r="C916" s="185">
        <v>740</v>
      </c>
      <c r="D916" s="186">
        <f t="shared" si="18"/>
        <v>1</v>
      </c>
      <c r="E916" s="187"/>
    </row>
    <row r="917" customHeight="1" spans="1:5">
      <c r="A917" s="196" t="s">
        <v>828</v>
      </c>
      <c r="B917" s="185">
        <v>0</v>
      </c>
      <c r="C917" s="185">
        <v>0</v>
      </c>
      <c r="D917" s="186" t="e">
        <f t="shared" si="18"/>
        <v>#DIV/0!</v>
      </c>
      <c r="E917" s="187"/>
    </row>
    <row r="918" customHeight="1" spans="1:5">
      <c r="A918" s="196" t="s">
        <v>829</v>
      </c>
      <c r="B918" s="185">
        <v>217</v>
      </c>
      <c r="C918" s="185">
        <v>217</v>
      </c>
      <c r="D918" s="186">
        <f t="shared" si="18"/>
        <v>1</v>
      </c>
      <c r="E918" s="187"/>
    </row>
    <row r="919" s="179" customFormat="1" customHeight="1" spans="1:44">
      <c r="A919" s="196" t="s">
        <v>830</v>
      </c>
      <c r="B919" s="185">
        <v>2</v>
      </c>
      <c r="C919" s="185">
        <v>2</v>
      </c>
      <c r="D919" s="186">
        <f t="shared" si="18"/>
        <v>1</v>
      </c>
      <c r="E919" s="187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</row>
    <row r="920" customHeight="1" spans="1:5">
      <c r="A920" s="196" t="s">
        <v>831</v>
      </c>
      <c r="B920" s="185">
        <v>8</v>
      </c>
      <c r="C920" s="185">
        <v>8</v>
      </c>
      <c r="D920" s="186">
        <f t="shared" si="18"/>
        <v>1</v>
      </c>
      <c r="E920" s="187"/>
    </row>
    <row r="921" customHeight="1" spans="1:5">
      <c r="A921" s="196" t="s">
        <v>832</v>
      </c>
      <c r="B921" s="185">
        <v>1852</v>
      </c>
      <c r="C921" s="185">
        <v>1852</v>
      </c>
      <c r="D921" s="186">
        <f t="shared" si="18"/>
        <v>1</v>
      </c>
      <c r="E921" s="187"/>
    </row>
    <row r="922" customHeight="1" spans="1:5">
      <c r="A922" s="196" t="s">
        <v>833</v>
      </c>
      <c r="B922" s="185">
        <v>248</v>
      </c>
      <c r="C922" s="185">
        <v>248</v>
      </c>
      <c r="D922" s="186">
        <f t="shared" si="18"/>
        <v>1</v>
      </c>
      <c r="E922" s="187"/>
    </row>
    <row r="923" customHeight="1" spans="1:5">
      <c r="A923" s="196" t="s">
        <v>834</v>
      </c>
      <c r="B923" s="185">
        <v>0</v>
      </c>
      <c r="C923" s="185">
        <v>0</v>
      </c>
      <c r="D923" s="186" t="e">
        <f t="shared" si="18"/>
        <v>#DIV/0!</v>
      </c>
      <c r="E923" s="187"/>
    </row>
    <row r="924" customHeight="1" spans="1:5">
      <c r="A924" s="196" t="s">
        <v>835</v>
      </c>
      <c r="B924" s="185">
        <v>141</v>
      </c>
      <c r="C924" s="185">
        <v>141</v>
      </c>
      <c r="D924" s="186">
        <f t="shared" si="18"/>
        <v>1</v>
      </c>
      <c r="E924" s="187"/>
    </row>
    <row r="925" customHeight="1" spans="1:5">
      <c r="A925" s="196" t="s">
        <v>836</v>
      </c>
      <c r="B925" s="185">
        <v>0</v>
      </c>
      <c r="C925" s="185">
        <v>0</v>
      </c>
      <c r="D925" s="186" t="e">
        <f t="shared" si="18"/>
        <v>#DIV/0!</v>
      </c>
      <c r="E925" s="187"/>
    </row>
    <row r="926" customHeight="1" spans="1:5">
      <c r="A926" s="196" t="s">
        <v>837</v>
      </c>
      <c r="B926" s="185">
        <v>0</v>
      </c>
      <c r="C926" s="185">
        <v>0</v>
      </c>
      <c r="D926" s="186" t="e">
        <f t="shared" si="18"/>
        <v>#DIV/0!</v>
      </c>
      <c r="E926" s="187"/>
    </row>
    <row r="927" customHeight="1" spans="1:5">
      <c r="A927" s="196" t="s">
        <v>838</v>
      </c>
      <c r="B927" s="185">
        <v>0</v>
      </c>
      <c r="C927" s="185">
        <v>0</v>
      </c>
      <c r="D927" s="186" t="e">
        <f t="shared" si="18"/>
        <v>#DIV/0!</v>
      </c>
      <c r="E927" s="187"/>
    </row>
    <row r="928" customHeight="1" spans="1:5">
      <c r="A928" s="196" t="s">
        <v>839</v>
      </c>
      <c r="B928" s="185">
        <v>0</v>
      </c>
      <c r="C928" s="185">
        <v>0</v>
      </c>
      <c r="D928" s="186" t="e">
        <f t="shared" si="18"/>
        <v>#DIV/0!</v>
      </c>
      <c r="E928" s="187"/>
    </row>
    <row r="929" customHeight="1" spans="1:5">
      <c r="A929" s="196" t="s">
        <v>840</v>
      </c>
      <c r="B929" s="185">
        <v>0</v>
      </c>
      <c r="C929" s="185">
        <v>0</v>
      </c>
      <c r="D929" s="186" t="e">
        <f t="shared" si="18"/>
        <v>#DIV/0!</v>
      </c>
      <c r="E929" s="187"/>
    </row>
    <row r="930" customFormat="1" customHeight="1" spans="1:44">
      <c r="A930" s="196" t="s">
        <v>841</v>
      </c>
      <c r="B930" s="185">
        <v>0</v>
      </c>
      <c r="C930" s="185">
        <v>0</v>
      </c>
      <c r="D930" s="186" t="e">
        <f t="shared" si="18"/>
        <v>#DIV/0!</v>
      </c>
      <c r="E930" s="187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</row>
    <row r="931" customFormat="1" customHeight="1" spans="1:44">
      <c r="A931" s="196" t="s">
        <v>842</v>
      </c>
      <c r="B931" s="185">
        <v>83</v>
      </c>
      <c r="C931" s="185">
        <v>83</v>
      </c>
      <c r="D931" s="186">
        <f t="shared" si="18"/>
        <v>1</v>
      </c>
      <c r="E931" s="187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</row>
    <row r="932" customHeight="1" spans="1:5">
      <c r="A932" s="196" t="s">
        <v>816</v>
      </c>
      <c r="B932" s="185">
        <v>0</v>
      </c>
      <c r="C932" s="185">
        <v>0</v>
      </c>
      <c r="D932" s="186" t="e">
        <f t="shared" si="18"/>
        <v>#DIV/0!</v>
      </c>
      <c r="E932" s="187"/>
    </row>
    <row r="933" customHeight="1" spans="1:5">
      <c r="A933" s="196" t="s">
        <v>843</v>
      </c>
      <c r="B933" s="185">
        <v>0</v>
      </c>
      <c r="C933" s="185">
        <v>0</v>
      </c>
      <c r="D933" s="186" t="e">
        <f t="shared" si="18"/>
        <v>#DIV/0!</v>
      </c>
      <c r="E933" s="187"/>
    </row>
    <row r="934" s="179" customFormat="1" customHeight="1" spans="1:44">
      <c r="A934" s="196" t="s">
        <v>844</v>
      </c>
      <c r="B934" s="185">
        <v>0</v>
      </c>
      <c r="C934" s="185">
        <v>0</v>
      </c>
      <c r="D934" s="186" t="e">
        <f t="shared" si="18"/>
        <v>#DIV/0!</v>
      </c>
      <c r="E934" s="187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</row>
    <row r="935" customHeight="1" spans="1:5">
      <c r="A935" s="196" t="s">
        <v>845</v>
      </c>
      <c r="B935" s="185">
        <v>0</v>
      </c>
      <c r="C935" s="185">
        <v>0</v>
      </c>
      <c r="D935" s="186" t="e">
        <f t="shared" si="18"/>
        <v>#DIV/0!</v>
      </c>
      <c r="E935" s="187"/>
    </row>
    <row r="936" customHeight="1" spans="1:5">
      <c r="A936" s="196" t="s">
        <v>846</v>
      </c>
      <c r="B936" s="185">
        <v>0</v>
      </c>
      <c r="C936" s="185">
        <v>0</v>
      </c>
      <c r="D936" s="186" t="e">
        <f t="shared" si="18"/>
        <v>#DIV/0!</v>
      </c>
      <c r="E936" s="187"/>
    </row>
    <row r="937" customHeight="1" spans="1:5">
      <c r="A937" s="196" t="s">
        <v>847</v>
      </c>
      <c r="B937" s="185">
        <v>189</v>
      </c>
      <c r="C937" s="185">
        <v>189</v>
      </c>
      <c r="D937" s="186">
        <f t="shared" si="18"/>
        <v>1</v>
      </c>
      <c r="E937" s="187"/>
    </row>
    <row r="938" customHeight="1" spans="1:5">
      <c r="A938" s="192" t="s">
        <v>848</v>
      </c>
      <c r="B938" s="193">
        <f>SUM(B939:B948)</f>
        <v>63</v>
      </c>
      <c r="C938" s="193">
        <f>SUM(C939:C948)</f>
        <v>63</v>
      </c>
      <c r="D938" s="194">
        <f t="shared" si="18"/>
        <v>1</v>
      </c>
      <c r="E938" s="195"/>
    </row>
    <row r="939" customHeight="1" spans="1:5">
      <c r="A939" s="196" t="s">
        <v>142</v>
      </c>
      <c r="B939" s="185">
        <v>0</v>
      </c>
      <c r="C939" s="185">
        <v>0</v>
      </c>
      <c r="D939" s="186" t="e">
        <f t="shared" si="18"/>
        <v>#DIV/0!</v>
      </c>
      <c r="E939" s="187"/>
    </row>
    <row r="940" customHeight="1" spans="1:5">
      <c r="A940" s="196" t="s">
        <v>143</v>
      </c>
      <c r="B940" s="185">
        <v>0</v>
      </c>
      <c r="C940" s="185">
        <v>0</v>
      </c>
      <c r="D940" s="186" t="e">
        <f t="shared" si="18"/>
        <v>#DIV/0!</v>
      </c>
      <c r="E940" s="187"/>
    </row>
    <row r="941" s="179" customFormat="1" customHeight="1" spans="1:44">
      <c r="A941" s="196" t="s">
        <v>144</v>
      </c>
      <c r="B941" s="185">
        <v>0</v>
      </c>
      <c r="C941" s="185">
        <v>0</v>
      </c>
      <c r="D941" s="186" t="e">
        <f t="shared" si="18"/>
        <v>#DIV/0!</v>
      </c>
      <c r="E941" s="187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</row>
    <row r="942" customHeight="1" spans="1:5">
      <c r="A942" s="196" t="s">
        <v>849</v>
      </c>
      <c r="B942" s="185">
        <v>0</v>
      </c>
      <c r="C942" s="185">
        <v>0</v>
      </c>
      <c r="D942" s="186" t="e">
        <f t="shared" si="18"/>
        <v>#DIV/0!</v>
      </c>
      <c r="E942" s="187"/>
    </row>
    <row r="943" s="179" customFormat="1" customHeight="1" spans="1:44">
      <c r="A943" s="196" t="s">
        <v>850</v>
      </c>
      <c r="B943" s="185">
        <v>0</v>
      </c>
      <c r="C943" s="185">
        <v>0</v>
      </c>
      <c r="D943" s="186" t="e">
        <f t="shared" si="18"/>
        <v>#DIV/0!</v>
      </c>
      <c r="E943" s="187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</row>
    <row r="944" customHeight="1" spans="1:5">
      <c r="A944" s="196" t="s">
        <v>851</v>
      </c>
      <c r="B944" s="185">
        <v>0</v>
      </c>
      <c r="C944" s="185">
        <v>0</v>
      </c>
      <c r="D944" s="186" t="e">
        <f t="shared" si="18"/>
        <v>#DIV/0!</v>
      </c>
      <c r="E944" s="187"/>
    </row>
    <row r="945" customHeight="1" spans="1:5">
      <c r="A945" s="196" t="s">
        <v>852</v>
      </c>
      <c r="B945" s="185">
        <v>0</v>
      </c>
      <c r="C945" s="185">
        <v>0</v>
      </c>
      <c r="D945" s="186" t="e">
        <f t="shared" si="18"/>
        <v>#DIV/0!</v>
      </c>
      <c r="E945" s="187"/>
    </row>
    <row r="946" customHeight="1" spans="1:5">
      <c r="A946" s="196" t="s">
        <v>853</v>
      </c>
      <c r="B946" s="185">
        <v>0</v>
      </c>
      <c r="C946" s="185">
        <v>0</v>
      </c>
      <c r="D946" s="186" t="e">
        <f t="shared" si="18"/>
        <v>#DIV/0!</v>
      </c>
      <c r="E946" s="187"/>
    </row>
    <row r="947" customHeight="1" spans="1:5">
      <c r="A947" s="196" t="s">
        <v>854</v>
      </c>
      <c r="B947" s="185">
        <v>0</v>
      </c>
      <c r="C947" s="185">
        <v>0</v>
      </c>
      <c r="D947" s="186" t="e">
        <f t="shared" si="18"/>
        <v>#DIV/0!</v>
      </c>
      <c r="E947" s="187"/>
    </row>
    <row r="948" customHeight="1" spans="1:5">
      <c r="A948" s="196" t="s">
        <v>855</v>
      </c>
      <c r="B948" s="185">
        <v>63</v>
      </c>
      <c r="C948" s="185">
        <v>63</v>
      </c>
      <c r="D948" s="186">
        <f t="shared" si="18"/>
        <v>1</v>
      </c>
      <c r="E948" s="187"/>
    </row>
    <row r="949" customHeight="1" spans="1:5">
      <c r="A949" s="192" t="s">
        <v>856</v>
      </c>
      <c r="B949" s="193">
        <f>SUM(B950:B955)</f>
        <v>2709</v>
      </c>
      <c r="C949" s="193">
        <f>SUM(C950:C955)</f>
        <v>2709</v>
      </c>
      <c r="D949" s="194">
        <f t="shared" si="18"/>
        <v>1</v>
      </c>
      <c r="E949" s="195"/>
    </row>
    <row r="950" customHeight="1" spans="1:5">
      <c r="A950" s="196" t="s">
        <v>857</v>
      </c>
      <c r="B950" s="185">
        <v>0</v>
      </c>
      <c r="C950" s="185">
        <v>0</v>
      </c>
      <c r="D950" s="186" t="e">
        <f t="shared" si="18"/>
        <v>#DIV/0!</v>
      </c>
      <c r="E950" s="187"/>
    </row>
    <row r="951" customHeight="1" spans="1:5">
      <c r="A951" s="196" t="s">
        <v>858</v>
      </c>
      <c r="B951" s="185">
        <v>0</v>
      </c>
      <c r="C951" s="185">
        <v>0</v>
      </c>
      <c r="D951" s="186" t="e">
        <f t="shared" si="18"/>
        <v>#DIV/0!</v>
      </c>
      <c r="E951" s="187"/>
    </row>
    <row r="952" customHeight="1" spans="1:5">
      <c r="A952" s="196" t="s">
        <v>859</v>
      </c>
      <c r="B952" s="185">
        <v>2617</v>
      </c>
      <c r="C952" s="185">
        <v>2617</v>
      </c>
      <c r="D952" s="186">
        <f t="shared" si="18"/>
        <v>1</v>
      </c>
      <c r="E952" s="187"/>
    </row>
    <row r="953" customHeight="1" spans="1:5">
      <c r="A953" s="196" t="s">
        <v>860</v>
      </c>
      <c r="B953" s="185">
        <v>92</v>
      </c>
      <c r="C953" s="185">
        <v>92</v>
      </c>
      <c r="D953" s="186">
        <f t="shared" si="18"/>
        <v>1</v>
      </c>
      <c r="E953" s="187"/>
    </row>
    <row r="954" customHeight="1" spans="1:5">
      <c r="A954" s="196" t="s">
        <v>861</v>
      </c>
      <c r="B954" s="185">
        <v>0</v>
      </c>
      <c r="C954" s="185">
        <v>0</v>
      </c>
      <c r="D954" s="186" t="e">
        <f t="shared" ref="D954:D1017" si="19">C954/B954</f>
        <v>#DIV/0!</v>
      </c>
      <c r="E954" s="187"/>
    </row>
    <row r="955" customHeight="1" spans="1:5">
      <c r="A955" s="196" t="s">
        <v>862</v>
      </c>
      <c r="B955" s="185">
        <v>0</v>
      </c>
      <c r="C955" s="185">
        <v>0</v>
      </c>
      <c r="D955" s="186" t="e">
        <f t="shared" si="19"/>
        <v>#DIV/0!</v>
      </c>
      <c r="E955" s="187"/>
    </row>
    <row r="956" customHeight="1" spans="1:5">
      <c r="A956" s="192" t="s">
        <v>863</v>
      </c>
      <c r="B956" s="193">
        <f>SUM(B957:B962)</f>
        <v>637</v>
      </c>
      <c r="C956" s="193">
        <f>SUM(C957:C962)</f>
        <v>637</v>
      </c>
      <c r="D956" s="194">
        <f t="shared" si="19"/>
        <v>1</v>
      </c>
      <c r="E956" s="195"/>
    </row>
    <row r="957" customHeight="1" spans="1:5">
      <c r="A957" s="196" t="s">
        <v>864</v>
      </c>
      <c r="B957" s="185">
        <v>0</v>
      </c>
      <c r="C957" s="185">
        <v>0</v>
      </c>
      <c r="D957" s="186" t="e">
        <f t="shared" si="19"/>
        <v>#DIV/0!</v>
      </c>
      <c r="E957" s="187"/>
    </row>
    <row r="958" customHeight="1" spans="1:5">
      <c r="A958" s="196" t="s">
        <v>865</v>
      </c>
      <c r="B958" s="185">
        <v>0</v>
      </c>
      <c r="C958" s="185">
        <v>0</v>
      </c>
      <c r="D958" s="186" t="e">
        <f t="shared" si="19"/>
        <v>#DIV/0!</v>
      </c>
      <c r="E958" s="187"/>
    </row>
    <row r="959" customHeight="1" spans="1:5">
      <c r="A959" s="196" t="s">
        <v>866</v>
      </c>
      <c r="B959" s="185">
        <v>29</v>
      </c>
      <c r="C959" s="185">
        <v>29</v>
      </c>
      <c r="D959" s="186">
        <f t="shared" si="19"/>
        <v>1</v>
      </c>
      <c r="E959" s="187"/>
    </row>
    <row r="960" customHeight="1" spans="1:5">
      <c r="A960" s="196" t="s">
        <v>867</v>
      </c>
      <c r="B960" s="185">
        <v>608</v>
      </c>
      <c r="C960" s="185">
        <v>608</v>
      </c>
      <c r="D960" s="186">
        <f t="shared" si="19"/>
        <v>1</v>
      </c>
      <c r="E960" s="187"/>
    </row>
    <row r="961" customHeight="1" spans="1:5">
      <c r="A961" s="196" t="s">
        <v>868</v>
      </c>
      <c r="B961" s="185">
        <v>0</v>
      </c>
      <c r="C961" s="185">
        <v>0</v>
      </c>
      <c r="D961" s="186" t="e">
        <f t="shared" si="19"/>
        <v>#DIV/0!</v>
      </c>
      <c r="E961" s="187"/>
    </row>
    <row r="962" customHeight="1" spans="1:5">
      <c r="A962" s="196" t="s">
        <v>869</v>
      </c>
      <c r="B962" s="185">
        <v>0</v>
      </c>
      <c r="C962" s="185">
        <v>0</v>
      </c>
      <c r="D962" s="186" t="e">
        <f t="shared" si="19"/>
        <v>#DIV/0!</v>
      </c>
      <c r="E962" s="187"/>
    </row>
    <row r="963" customHeight="1" spans="1:5">
      <c r="A963" s="192" t="s">
        <v>870</v>
      </c>
      <c r="B963" s="193">
        <f>SUM(B964:B965)</f>
        <v>0</v>
      </c>
      <c r="C963" s="193">
        <f>SUM(C964:C965)</f>
        <v>0</v>
      </c>
      <c r="D963" s="194" t="e">
        <f t="shared" si="19"/>
        <v>#DIV/0!</v>
      </c>
      <c r="E963" s="195"/>
    </row>
    <row r="964" customHeight="1" spans="1:5">
      <c r="A964" s="196" t="s">
        <v>871</v>
      </c>
      <c r="B964" s="185">
        <v>0</v>
      </c>
      <c r="C964" s="185">
        <v>0</v>
      </c>
      <c r="D964" s="186" t="e">
        <f t="shared" si="19"/>
        <v>#DIV/0!</v>
      </c>
      <c r="E964" s="187"/>
    </row>
    <row r="965" customHeight="1" spans="1:5">
      <c r="A965" s="196" t="s">
        <v>872</v>
      </c>
      <c r="B965" s="185">
        <v>0</v>
      </c>
      <c r="C965" s="185">
        <v>0</v>
      </c>
      <c r="D965" s="186" t="e">
        <f t="shared" si="19"/>
        <v>#DIV/0!</v>
      </c>
      <c r="E965" s="187"/>
    </row>
    <row r="966" s="179" customFormat="1" customHeight="1" spans="1:44">
      <c r="A966" s="192" t="s">
        <v>873</v>
      </c>
      <c r="B966" s="193">
        <f>SUM(B967:B968)</f>
        <v>0</v>
      </c>
      <c r="C966" s="193">
        <f>SUM(C967:C968)</f>
        <v>0</v>
      </c>
      <c r="D966" s="194" t="e">
        <f t="shared" si="19"/>
        <v>#DIV/0!</v>
      </c>
      <c r="E966" s="19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</row>
    <row r="967" customHeight="1" spans="1:5">
      <c r="A967" s="196" t="s">
        <v>874</v>
      </c>
      <c r="B967" s="185">
        <v>0</v>
      </c>
      <c r="C967" s="185">
        <v>0</v>
      </c>
      <c r="D967" s="186" t="e">
        <f t="shared" si="19"/>
        <v>#DIV/0!</v>
      </c>
      <c r="E967" s="187"/>
    </row>
    <row r="968" customHeight="1" spans="1:5">
      <c r="A968" s="196" t="s">
        <v>875</v>
      </c>
      <c r="B968" s="185">
        <v>0</v>
      </c>
      <c r="C968" s="185">
        <v>0</v>
      </c>
      <c r="D968" s="186" t="e">
        <f t="shared" si="19"/>
        <v>#DIV/0!</v>
      </c>
      <c r="E968" s="187"/>
    </row>
    <row r="969" customHeight="1" spans="1:5">
      <c r="A969" s="188" t="s">
        <v>876</v>
      </c>
      <c r="B969" s="189">
        <f>B970+B993+B1003+B1013+B1018+B1025+B1030</f>
        <v>7893</v>
      </c>
      <c r="C969" s="189">
        <f>C970+C993+C1003+C1013+C1018+C1025+C1030</f>
        <v>7890</v>
      </c>
      <c r="D969" s="190">
        <f t="shared" si="19"/>
        <v>0.999619916381604</v>
      </c>
      <c r="E969" s="191"/>
    </row>
    <row r="970" customHeight="1" spans="1:5">
      <c r="A970" s="192" t="s">
        <v>877</v>
      </c>
      <c r="B970" s="193">
        <f>SUM(B971:B992)</f>
        <v>7846</v>
      </c>
      <c r="C970" s="193">
        <f>SUM(C971:C992)</f>
        <v>7843</v>
      </c>
      <c r="D970" s="194">
        <f t="shared" si="19"/>
        <v>0.99961763956156</v>
      </c>
      <c r="E970" s="195"/>
    </row>
    <row r="971" customHeight="1" spans="1:5">
      <c r="A971" s="196" t="s">
        <v>142</v>
      </c>
      <c r="B971" s="185">
        <v>575</v>
      </c>
      <c r="C971" s="185">
        <v>575</v>
      </c>
      <c r="D971" s="186">
        <f t="shared" si="19"/>
        <v>1</v>
      </c>
      <c r="E971" s="187"/>
    </row>
    <row r="972" customHeight="1" spans="1:5">
      <c r="A972" s="196" t="s">
        <v>143</v>
      </c>
      <c r="B972" s="185">
        <v>0</v>
      </c>
      <c r="C972" s="185">
        <v>0</v>
      </c>
      <c r="D972" s="186" t="e">
        <f t="shared" si="19"/>
        <v>#DIV/0!</v>
      </c>
      <c r="E972" s="187"/>
    </row>
    <row r="973" customHeight="1" spans="1:5">
      <c r="A973" s="196" t="s">
        <v>144</v>
      </c>
      <c r="B973" s="185">
        <v>0</v>
      </c>
      <c r="C973" s="185">
        <v>0</v>
      </c>
      <c r="D973" s="186" t="e">
        <f t="shared" si="19"/>
        <v>#DIV/0!</v>
      </c>
      <c r="E973" s="187"/>
    </row>
    <row r="974" customHeight="1" spans="1:5">
      <c r="A974" s="196" t="s">
        <v>878</v>
      </c>
      <c r="B974" s="185">
        <v>0</v>
      </c>
      <c r="C974" s="185">
        <v>0</v>
      </c>
      <c r="D974" s="186" t="e">
        <f t="shared" si="19"/>
        <v>#DIV/0!</v>
      </c>
      <c r="E974" s="187"/>
    </row>
    <row r="975" customHeight="1" spans="1:5">
      <c r="A975" s="196" t="s">
        <v>879</v>
      </c>
      <c r="B975" s="185">
        <v>1304</v>
      </c>
      <c r="C975" s="185">
        <v>1301</v>
      </c>
      <c r="D975" s="186">
        <f t="shared" si="19"/>
        <v>0.997699386503067</v>
      </c>
      <c r="E975" s="187"/>
    </row>
    <row r="976" s="179" customFormat="1" customHeight="1" spans="1:44">
      <c r="A976" s="196" t="s">
        <v>880</v>
      </c>
      <c r="B976" s="185">
        <v>0</v>
      </c>
      <c r="C976" s="185">
        <v>0</v>
      </c>
      <c r="D976" s="186" t="e">
        <f t="shared" si="19"/>
        <v>#DIV/0!</v>
      </c>
      <c r="E976" s="187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</row>
    <row r="977" customHeight="1" spans="1:5">
      <c r="A977" s="196" t="s">
        <v>881</v>
      </c>
      <c r="B977" s="185">
        <v>0</v>
      </c>
      <c r="C977" s="185">
        <v>0</v>
      </c>
      <c r="D977" s="186" t="e">
        <f t="shared" si="19"/>
        <v>#DIV/0!</v>
      </c>
      <c r="E977" s="187"/>
    </row>
    <row r="978" customHeight="1" spans="1:5">
      <c r="A978" s="196" t="s">
        <v>882</v>
      </c>
      <c r="B978" s="185">
        <v>0</v>
      </c>
      <c r="C978" s="185">
        <v>0</v>
      </c>
      <c r="D978" s="186" t="e">
        <f t="shared" si="19"/>
        <v>#DIV/0!</v>
      </c>
      <c r="E978" s="187"/>
    </row>
    <row r="979" customHeight="1" spans="1:5">
      <c r="A979" s="196" t="s">
        <v>883</v>
      </c>
      <c r="B979" s="185">
        <v>0</v>
      </c>
      <c r="C979" s="185">
        <v>0</v>
      </c>
      <c r="D979" s="186" t="e">
        <f t="shared" si="19"/>
        <v>#DIV/0!</v>
      </c>
      <c r="E979" s="187"/>
    </row>
    <row r="980" customHeight="1" spans="1:5">
      <c r="A980" s="196" t="s">
        <v>884</v>
      </c>
      <c r="B980" s="185">
        <v>0</v>
      </c>
      <c r="C980" s="185">
        <v>0</v>
      </c>
      <c r="D980" s="186" t="e">
        <f t="shared" si="19"/>
        <v>#DIV/0!</v>
      </c>
      <c r="E980" s="187"/>
    </row>
    <row r="981" customHeight="1" spans="1:5">
      <c r="A981" s="196" t="s">
        <v>885</v>
      </c>
      <c r="B981" s="185">
        <v>0</v>
      </c>
      <c r="C981" s="185">
        <v>0</v>
      </c>
      <c r="D981" s="186" t="e">
        <f t="shared" si="19"/>
        <v>#DIV/0!</v>
      </c>
      <c r="E981" s="187"/>
    </row>
    <row r="982" customHeight="1" spans="1:5">
      <c r="A982" s="196" t="s">
        <v>886</v>
      </c>
      <c r="B982" s="185">
        <v>0</v>
      </c>
      <c r="C982" s="185">
        <v>0</v>
      </c>
      <c r="D982" s="186" t="e">
        <f t="shared" si="19"/>
        <v>#DIV/0!</v>
      </c>
      <c r="E982" s="187"/>
    </row>
    <row r="983" customHeight="1" spans="1:5">
      <c r="A983" s="196" t="s">
        <v>887</v>
      </c>
      <c r="B983" s="185">
        <v>0</v>
      </c>
      <c r="C983" s="185">
        <v>0</v>
      </c>
      <c r="D983" s="186" t="e">
        <f t="shared" si="19"/>
        <v>#DIV/0!</v>
      </c>
      <c r="E983" s="187"/>
    </row>
    <row r="984" customHeight="1" spans="1:5">
      <c r="A984" s="196" t="s">
        <v>888</v>
      </c>
      <c r="B984" s="185">
        <v>0</v>
      </c>
      <c r="C984" s="185">
        <v>0</v>
      </c>
      <c r="D984" s="186" t="e">
        <f t="shared" si="19"/>
        <v>#DIV/0!</v>
      </c>
      <c r="E984" s="187"/>
    </row>
    <row r="985" customHeight="1" spans="1:5">
      <c r="A985" s="196" t="s">
        <v>889</v>
      </c>
      <c r="B985" s="185">
        <v>0</v>
      </c>
      <c r="C985" s="185">
        <v>0</v>
      </c>
      <c r="D985" s="186" t="e">
        <f t="shared" si="19"/>
        <v>#DIV/0!</v>
      </c>
      <c r="E985" s="187"/>
    </row>
    <row r="986" s="179" customFormat="1" customHeight="1" spans="1:44">
      <c r="A986" s="196" t="s">
        <v>890</v>
      </c>
      <c r="B986" s="185">
        <v>0</v>
      </c>
      <c r="C986" s="185">
        <v>0</v>
      </c>
      <c r="D986" s="186" t="e">
        <f t="shared" si="19"/>
        <v>#DIV/0!</v>
      </c>
      <c r="E986" s="187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</row>
    <row r="987" customHeight="1" spans="1:5">
      <c r="A987" s="196" t="s">
        <v>891</v>
      </c>
      <c r="B987" s="185">
        <v>0</v>
      </c>
      <c r="C987" s="185">
        <v>0</v>
      </c>
      <c r="D987" s="186" t="e">
        <f t="shared" si="19"/>
        <v>#DIV/0!</v>
      </c>
      <c r="E987" s="187"/>
    </row>
    <row r="988" customHeight="1" spans="1:5">
      <c r="A988" s="196" t="s">
        <v>892</v>
      </c>
      <c r="B988" s="185">
        <v>0</v>
      </c>
      <c r="C988" s="185">
        <v>0</v>
      </c>
      <c r="D988" s="186" t="e">
        <f t="shared" si="19"/>
        <v>#DIV/0!</v>
      </c>
      <c r="E988" s="187"/>
    </row>
    <row r="989" customHeight="1" spans="1:5">
      <c r="A989" s="196" t="s">
        <v>893</v>
      </c>
      <c r="B989" s="185">
        <v>0</v>
      </c>
      <c r="C989" s="185">
        <v>0</v>
      </c>
      <c r="D989" s="186" t="e">
        <f t="shared" si="19"/>
        <v>#DIV/0!</v>
      </c>
      <c r="E989" s="187"/>
    </row>
    <row r="990" customHeight="1" spans="1:5">
      <c r="A990" s="196" t="s">
        <v>894</v>
      </c>
      <c r="B990" s="185">
        <v>0</v>
      </c>
      <c r="C990" s="185">
        <v>0</v>
      </c>
      <c r="D990" s="186" t="e">
        <f t="shared" si="19"/>
        <v>#DIV/0!</v>
      </c>
      <c r="E990" s="187"/>
    </row>
    <row r="991" s="179" customFormat="1" customHeight="1" spans="1:44">
      <c r="A991" s="196" t="s">
        <v>895</v>
      </c>
      <c r="B991" s="185">
        <v>0</v>
      </c>
      <c r="C991" s="185">
        <v>0</v>
      </c>
      <c r="D991" s="186" t="e">
        <f t="shared" si="19"/>
        <v>#DIV/0!</v>
      </c>
      <c r="E991" s="187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</row>
    <row r="992" customHeight="1" spans="1:5">
      <c r="A992" s="196" t="s">
        <v>896</v>
      </c>
      <c r="B992" s="185">
        <v>5967</v>
      </c>
      <c r="C992" s="185">
        <v>5967</v>
      </c>
      <c r="D992" s="186">
        <f t="shared" si="19"/>
        <v>1</v>
      </c>
      <c r="E992" s="187"/>
    </row>
    <row r="993" customHeight="1" spans="1:5">
      <c r="A993" s="192" t="s">
        <v>897</v>
      </c>
      <c r="B993" s="193">
        <f>SUM(B994:B1002)</f>
        <v>47</v>
      </c>
      <c r="C993" s="193">
        <f>SUM(C994:C1002)</f>
        <v>47</v>
      </c>
      <c r="D993" s="194">
        <f t="shared" si="19"/>
        <v>1</v>
      </c>
      <c r="E993" s="195"/>
    </row>
    <row r="994" customHeight="1" spans="1:5">
      <c r="A994" s="196" t="s">
        <v>142</v>
      </c>
      <c r="B994" s="185">
        <v>0</v>
      </c>
      <c r="C994" s="185">
        <v>0</v>
      </c>
      <c r="D994" s="186" t="e">
        <f t="shared" si="19"/>
        <v>#DIV/0!</v>
      </c>
      <c r="E994" s="187"/>
    </row>
    <row r="995" customHeight="1" spans="1:5">
      <c r="A995" s="196" t="s">
        <v>143</v>
      </c>
      <c r="B995" s="185">
        <v>0</v>
      </c>
      <c r="C995" s="185">
        <v>0</v>
      </c>
      <c r="D995" s="186" t="e">
        <f t="shared" si="19"/>
        <v>#DIV/0!</v>
      </c>
      <c r="E995" s="187"/>
    </row>
    <row r="996" customHeight="1" spans="1:5">
      <c r="A996" s="196" t="s">
        <v>144</v>
      </c>
      <c r="B996" s="185">
        <v>0</v>
      </c>
      <c r="C996" s="185">
        <v>0</v>
      </c>
      <c r="D996" s="186" t="e">
        <f t="shared" si="19"/>
        <v>#DIV/0!</v>
      </c>
      <c r="E996" s="187"/>
    </row>
    <row r="997" customHeight="1" spans="1:5">
      <c r="A997" s="196" t="s">
        <v>898</v>
      </c>
      <c r="B997" s="185">
        <v>0</v>
      </c>
      <c r="C997" s="185">
        <v>0</v>
      </c>
      <c r="D997" s="186" t="e">
        <f t="shared" si="19"/>
        <v>#DIV/0!</v>
      </c>
      <c r="E997" s="187"/>
    </row>
    <row r="998" s="179" customFormat="1" customHeight="1" spans="1:44">
      <c r="A998" s="196" t="s">
        <v>899</v>
      </c>
      <c r="B998" s="185">
        <v>0</v>
      </c>
      <c r="C998" s="185">
        <v>0</v>
      </c>
      <c r="D998" s="186" t="e">
        <f t="shared" si="19"/>
        <v>#DIV/0!</v>
      </c>
      <c r="E998" s="187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</row>
    <row r="999" customHeight="1" spans="1:5">
      <c r="A999" s="196" t="s">
        <v>900</v>
      </c>
      <c r="B999" s="185">
        <v>47</v>
      </c>
      <c r="C999" s="185">
        <v>47</v>
      </c>
      <c r="D999" s="186">
        <f t="shared" si="19"/>
        <v>1</v>
      </c>
      <c r="E999" s="187"/>
    </row>
    <row r="1000" customHeight="1" spans="1:5">
      <c r="A1000" s="196" t="s">
        <v>901</v>
      </c>
      <c r="B1000" s="185">
        <v>0</v>
      </c>
      <c r="C1000" s="185">
        <v>0</v>
      </c>
      <c r="D1000" s="186" t="e">
        <f t="shared" si="19"/>
        <v>#DIV/0!</v>
      </c>
      <c r="E1000" s="187"/>
    </row>
    <row r="1001" customHeight="1" spans="1:5">
      <c r="A1001" s="196" t="s">
        <v>902</v>
      </c>
      <c r="B1001" s="185">
        <v>0</v>
      </c>
      <c r="C1001" s="185">
        <v>0</v>
      </c>
      <c r="D1001" s="186" t="e">
        <f t="shared" si="19"/>
        <v>#DIV/0!</v>
      </c>
      <c r="E1001" s="187"/>
    </row>
    <row r="1002" customHeight="1" spans="1:5">
      <c r="A1002" s="196" t="s">
        <v>903</v>
      </c>
      <c r="B1002" s="185">
        <v>0</v>
      </c>
      <c r="C1002" s="185">
        <v>0</v>
      </c>
      <c r="D1002" s="186" t="e">
        <f t="shared" si="19"/>
        <v>#DIV/0!</v>
      </c>
      <c r="E1002" s="187"/>
    </row>
    <row r="1003" s="179" customFormat="1" customHeight="1" spans="1:44">
      <c r="A1003" s="192" t="s">
        <v>904</v>
      </c>
      <c r="B1003" s="193">
        <f>SUM(B1004:B1012)</f>
        <v>0</v>
      </c>
      <c r="C1003" s="193">
        <f>SUM(C1004:C1012)</f>
        <v>0</v>
      </c>
      <c r="D1003" s="194" t="e">
        <f t="shared" si="19"/>
        <v>#DIV/0!</v>
      </c>
      <c r="E1003" s="19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</row>
    <row r="1004" customHeight="1" spans="1:5">
      <c r="A1004" s="196" t="s">
        <v>142</v>
      </c>
      <c r="B1004" s="185">
        <v>0</v>
      </c>
      <c r="C1004" s="185">
        <v>0</v>
      </c>
      <c r="D1004" s="186" t="e">
        <f t="shared" si="19"/>
        <v>#DIV/0!</v>
      </c>
      <c r="E1004" s="187"/>
    </row>
    <row r="1005" customHeight="1" spans="1:5">
      <c r="A1005" s="196" t="s">
        <v>143</v>
      </c>
      <c r="B1005" s="185">
        <v>0</v>
      </c>
      <c r="C1005" s="185">
        <v>0</v>
      </c>
      <c r="D1005" s="186" t="e">
        <f t="shared" si="19"/>
        <v>#DIV/0!</v>
      </c>
      <c r="E1005" s="187"/>
    </row>
    <row r="1006" s="180" customFormat="1" customHeight="1" spans="1:44">
      <c r="A1006" s="196" t="s">
        <v>144</v>
      </c>
      <c r="B1006" s="185">
        <v>0</v>
      </c>
      <c r="C1006" s="185">
        <v>0</v>
      </c>
      <c r="D1006" s="186" t="e">
        <f t="shared" si="19"/>
        <v>#DIV/0!</v>
      </c>
      <c r="E1006" s="187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</row>
    <row r="1007" s="179" customFormat="1" customHeight="1" spans="1:44">
      <c r="A1007" s="196" t="s">
        <v>905</v>
      </c>
      <c r="B1007" s="185">
        <v>0</v>
      </c>
      <c r="C1007" s="185">
        <v>0</v>
      </c>
      <c r="D1007" s="186" t="e">
        <f t="shared" si="19"/>
        <v>#DIV/0!</v>
      </c>
      <c r="E1007" s="187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</row>
    <row r="1008" customHeight="1" spans="1:5">
      <c r="A1008" s="196" t="s">
        <v>906</v>
      </c>
      <c r="B1008" s="185">
        <v>0</v>
      </c>
      <c r="C1008" s="185">
        <v>0</v>
      </c>
      <c r="D1008" s="186" t="e">
        <f t="shared" si="19"/>
        <v>#DIV/0!</v>
      </c>
      <c r="E1008" s="187"/>
    </row>
    <row r="1009" customHeight="1" spans="1:5">
      <c r="A1009" s="196" t="s">
        <v>907</v>
      </c>
      <c r="B1009" s="185">
        <v>0</v>
      </c>
      <c r="C1009" s="185">
        <v>0</v>
      </c>
      <c r="D1009" s="186" t="e">
        <f t="shared" si="19"/>
        <v>#DIV/0!</v>
      </c>
      <c r="E1009" s="187"/>
    </row>
    <row r="1010" customHeight="1" spans="1:5">
      <c r="A1010" s="196" t="s">
        <v>908</v>
      </c>
      <c r="B1010" s="185">
        <v>0</v>
      </c>
      <c r="C1010" s="185">
        <v>0</v>
      </c>
      <c r="D1010" s="186" t="e">
        <f t="shared" si="19"/>
        <v>#DIV/0!</v>
      </c>
      <c r="E1010" s="187"/>
    </row>
    <row r="1011" customHeight="1" spans="1:5">
      <c r="A1011" s="196" t="s">
        <v>909</v>
      </c>
      <c r="B1011" s="185">
        <v>0</v>
      </c>
      <c r="C1011" s="185">
        <v>0</v>
      </c>
      <c r="D1011" s="186" t="e">
        <f t="shared" si="19"/>
        <v>#DIV/0!</v>
      </c>
      <c r="E1011" s="187"/>
    </row>
    <row r="1012" customHeight="1" spans="1:5">
      <c r="A1012" s="196" t="s">
        <v>910</v>
      </c>
      <c r="B1012" s="185">
        <v>0</v>
      </c>
      <c r="C1012" s="185">
        <v>0</v>
      </c>
      <c r="D1012" s="186" t="e">
        <f t="shared" si="19"/>
        <v>#DIV/0!</v>
      </c>
      <c r="E1012" s="187"/>
    </row>
    <row r="1013" customHeight="1" spans="1:5">
      <c r="A1013" s="192" t="s">
        <v>911</v>
      </c>
      <c r="B1013" s="193">
        <f>SUM(B1014:B1017)</f>
        <v>0</v>
      </c>
      <c r="C1013" s="193">
        <f>SUM(C1014:C1017)</f>
        <v>0</v>
      </c>
      <c r="D1013" s="194" t="e">
        <f t="shared" si="19"/>
        <v>#DIV/0!</v>
      </c>
      <c r="E1013" s="195"/>
    </row>
    <row r="1014" customHeight="1" spans="1:5">
      <c r="A1014" s="196" t="s">
        <v>912</v>
      </c>
      <c r="B1014" s="185">
        <v>0</v>
      </c>
      <c r="C1014" s="185">
        <v>0</v>
      </c>
      <c r="D1014" s="186" t="e">
        <f t="shared" si="19"/>
        <v>#DIV/0!</v>
      </c>
      <c r="E1014" s="187"/>
    </row>
    <row r="1015" customHeight="1" spans="1:5">
      <c r="A1015" s="196" t="s">
        <v>913</v>
      </c>
      <c r="B1015" s="185">
        <v>0</v>
      </c>
      <c r="C1015" s="185">
        <v>0</v>
      </c>
      <c r="D1015" s="186" t="e">
        <f t="shared" si="19"/>
        <v>#DIV/0!</v>
      </c>
      <c r="E1015" s="187"/>
    </row>
    <row r="1016" customHeight="1" spans="1:5">
      <c r="A1016" s="196" t="s">
        <v>914</v>
      </c>
      <c r="B1016" s="185">
        <v>0</v>
      </c>
      <c r="C1016" s="185">
        <v>0</v>
      </c>
      <c r="D1016" s="186" t="e">
        <f t="shared" si="19"/>
        <v>#DIV/0!</v>
      </c>
      <c r="E1016" s="187"/>
    </row>
    <row r="1017" s="179" customFormat="1" customHeight="1" spans="1:44">
      <c r="A1017" s="196" t="s">
        <v>915</v>
      </c>
      <c r="B1017" s="185">
        <v>0</v>
      </c>
      <c r="C1017" s="185">
        <v>0</v>
      </c>
      <c r="D1017" s="186" t="e">
        <f t="shared" si="19"/>
        <v>#DIV/0!</v>
      </c>
      <c r="E1017" s="187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</row>
    <row r="1018" customHeight="1" spans="1:5">
      <c r="A1018" s="192" t="s">
        <v>916</v>
      </c>
      <c r="B1018" s="193">
        <f>SUM(B1019:B1024)</f>
        <v>0</v>
      </c>
      <c r="C1018" s="193">
        <f>SUM(C1019:C1024)</f>
        <v>0</v>
      </c>
      <c r="D1018" s="194" t="e">
        <f t="shared" ref="D1018:D1081" si="20">C1018/B1018</f>
        <v>#DIV/0!</v>
      </c>
      <c r="E1018" s="195"/>
    </row>
    <row r="1019" customHeight="1" spans="1:5">
      <c r="A1019" s="196" t="s">
        <v>142</v>
      </c>
      <c r="B1019" s="185">
        <v>0</v>
      </c>
      <c r="C1019" s="185">
        <v>0</v>
      </c>
      <c r="D1019" s="186" t="e">
        <f t="shared" si="20"/>
        <v>#DIV/0!</v>
      </c>
      <c r="E1019" s="187"/>
    </row>
    <row r="1020" customHeight="1" spans="1:5">
      <c r="A1020" s="196" t="s">
        <v>143</v>
      </c>
      <c r="B1020" s="185">
        <v>0</v>
      </c>
      <c r="C1020" s="185">
        <v>0</v>
      </c>
      <c r="D1020" s="186" t="e">
        <f t="shared" si="20"/>
        <v>#DIV/0!</v>
      </c>
      <c r="E1020" s="187"/>
    </row>
    <row r="1021" customHeight="1" spans="1:5">
      <c r="A1021" s="196" t="s">
        <v>144</v>
      </c>
      <c r="B1021" s="185">
        <v>0</v>
      </c>
      <c r="C1021" s="185">
        <v>0</v>
      </c>
      <c r="D1021" s="186" t="e">
        <f t="shared" si="20"/>
        <v>#DIV/0!</v>
      </c>
      <c r="E1021" s="187"/>
    </row>
    <row r="1022" customHeight="1" spans="1:5">
      <c r="A1022" s="196" t="s">
        <v>902</v>
      </c>
      <c r="B1022" s="185">
        <v>0</v>
      </c>
      <c r="C1022" s="185">
        <v>0</v>
      </c>
      <c r="D1022" s="186" t="e">
        <f t="shared" si="20"/>
        <v>#DIV/0!</v>
      </c>
      <c r="E1022" s="187"/>
    </row>
    <row r="1023" customHeight="1" spans="1:5">
      <c r="A1023" s="196" t="s">
        <v>917</v>
      </c>
      <c r="B1023" s="185">
        <v>0</v>
      </c>
      <c r="C1023" s="185">
        <v>0</v>
      </c>
      <c r="D1023" s="186" t="e">
        <f t="shared" si="20"/>
        <v>#DIV/0!</v>
      </c>
      <c r="E1023" s="187"/>
    </row>
    <row r="1024" customHeight="1" spans="1:5">
      <c r="A1024" s="196" t="s">
        <v>918</v>
      </c>
      <c r="B1024" s="185">
        <v>0</v>
      </c>
      <c r="C1024" s="185">
        <v>0</v>
      </c>
      <c r="D1024" s="186" t="e">
        <f t="shared" si="20"/>
        <v>#DIV/0!</v>
      </c>
      <c r="E1024" s="187"/>
    </row>
    <row r="1025" customHeight="1" spans="1:5">
      <c r="A1025" s="192" t="s">
        <v>919</v>
      </c>
      <c r="B1025" s="193">
        <f>SUM(B1026:B1029)</f>
        <v>0</v>
      </c>
      <c r="C1025" s="193">
        <f>SUM(C1026:C1029)</f>
        <v>0</v>
      </c>
      <c r="D1025" s="194" t="e">
        <f t="shared" si="20"/>
        <v>#DIV/0!</v>
      </c>
      <c r="E1025" s="195"/>
    </row>
    <row r="1026" customHeight="1" spans="1:5">
      <c r="A1026" s="196" t="s">
        <v>920</v>
      </c>
      <c r="B1026" s="185">
        <v>0</v>
      </c>
      <c r="C1026" s="185">
        <v>0</v>
      </c>
      <c r="D1026" s="186" t="e">
        <f t="shared" si="20"/>
        <v>#DIV/0!</v>
      </c>
      <c r="E1026" s="187"/>
    </row>
    <row r="1027" customHeight="1" spans="1:5">
      <c r="A1027" s="196" t="s">
        <v>921</v>
      </c>
      <c r="B1027" s="185">
        <v>0</v>
      </c>
      <c r="C1027" s="185">
        <v>0</v>
      </c>
      <c r="D1027" s="186" t="e">
        <f t="shared" si="20"/>
        <v>#DIV/0!</v>
      </c>
      <c r="E1027" s="187"/>
    </row>
    <row r="1028" customHeight="1" spans="1:5">
      <c r="A1028" s="196" t="s">
        <v>922</v>
      </c>
      <c r="B1028" s="185">
        <v>0</v>
      </c>
      <c r="C1028" s="185">
        <v>0</v>
      </c>
      <c r="D1028" s="186" t="e">
        <f t="shared" si="20"/>
        <v>#DIV/0!</v>
      </c>
      <c r="E1028" s="187"/>
    </row>
    <row r="1029" customHeight="1" spans="1:5">
      <c r="A1029" s="196" t="s">
        <v>923</v>
      </c>
      <c r="B1029" s="185">
        <v>0</v>
      </c>
      <c r="C1029" s="185">
        <v>0</v>
      </c>
      <c r="D1029" s="186" t="e">
        <f t="shared" si="20"/>
        <v>#DIV/0!</v>
      </c>
      <c r="E1029" s="187"/>
    </row>
    <row r="1030" customHeight="1" spans="1:5">
      <c r="A1030" s="192" t="s">
        <v>924</v>
      </c>
      <c r="B1030" s="193">
        <f>SUM(B1031:B1032)</f>
        <v>0</v>
      </c>
      <c r="C1030" s="193">
        <f>SUM(C1031:C1032)</f>
        <v>0</v>
      </c>
      <c r="D1030" s="194" t="e">
        <f t="shared" si="20"/>
        <v>#DIV/0!</v>
      </c>
      <c r="E1030" s="195"/>
    </row>
    <row r="1031" customHeight="1" spans="1:5">
      <c r="A1031" s="196" t="s">
        <v>925</v>
      </c>
      <c r="B1031" s="185">
        <v>0</v>
      </c>
      <c r="C1031" s="185">
        <v>0</v>
      </c>
      <c r="D1031" s="186" t="e">
        <f t="shared" si="20"/>
        <v>#DIV/0!</v>
      </c>
      <c r="E1031" s="187"/>
    </row>
    <row r="1032" customHeight="1" spans="1:5">
      <c r="A1032" s="196" t="s">
        <v>926</v>
      </c>
      <c r="B1032" s="185">
        <v>0</v>
      </c>
      <c r="C1032" s="185">
        <v>0</v>
      </c>
      <c r="D1032" s="186" t="e">
        <f t="shared" si="20"/>
        <v>#DIV/0!</v>
      </c>
      <c r="E1032" s="187"/>
    </row>
    <row r="1033" s="179" customFormat="1" customHeight="1" spans="1:44">
      <c r="A1033" s="188" t="s">
        <v>927</v>
      </c>
      <c r="B1033" s="189">
        <f>B1034+B1044+B1060+B1065+B1079+B1086+B1093</f>
        <v>191820</v>
      </c>
      <c r="C1033" s="189">
        <f>C1034+C1044+C1060+C1065+C1079+C1086+C1093</f>
        <v>10000</v>
      </c>
      <c r="D1033" s="190">
        <f t="shared" si="20"/>
        <v>0.0521322072776561</v>
      </c>
      <c r="E1033" s="191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</row>
    <row r="1034" customHeight="1" spans="1:5">
      <c r="A1034" s="192" t="s">
        <v>928</v>
      </c>
      <c r="B1034" s="193">
        <f>SUM(B1035:B1043)</f>
        <v>0</v>
      </c>
      <c r="C1034" s="193">
        <f>SUM(C1035:C1043)</f>
        <v>0</v>
      </c>
      <c r="D1034" s="194" t="e">
        <f t="shared" si="20"/>
        <v>#DIV/0!</v>
      </c>
      <c r="E1034" s="195"/>
    </row>
    <row r="1035" customHeight="1" spans="1:5">
      <c r="A1035" s="196" t="s">
        <v>142</v>
      </c>
      <c r="B1035" s="185">
        <v>0</v>
      </c>
      <c r="C1035" s="185">
        <v>0</v>
      </c>
      <c r="D1035" s="186" t="e">
        <f t="shared" si="20"/>
        <v>#DIV/0!</v>
      </c>
      <c r="E1035" s="187"/>
    </row>
    <row r="1036" customHeight="1" spans="1:5">
      <c r="A1036" s="196" t="s">
        <v>143</v>
      </c>
      <c r="B1036" s="185">
        <v>0</v>
      </c>
      <c r="C1036" s="185">
        <v>0</v>
      </c>
      <c r="D1036" s="186" t="e">
        <f t="shared" si="20"/>
        <v>#DIV/0!</v>
      </c>
      <c r="E1036" s="187"/>
    </row>
    <row r="1037" customHeight="1" spans="1:5">
      <c r="A1037" s="196" t="s">
        <v>144</v>
      </c>
      <c r="B1037" s="185">
        <v>0</v>
      </c>
      <c r="C1037" s="185">
        <v>0</v>
      </c>
      <c r="D1037" s="186" t="e">
        <f t="shared" si="20"/>
        <v>#DIV/0!</v>
      </c>
      <c r="E1037" s="187"/>
    </row>
    <row r="1038" s="179" customFormat="1" customHeight="1" spans="1:44">
      <c r="A1038" s="196" t="s">
        <v>929</v>
      </c>
      <c r="B1038" s="185">
        <v>0</v>
      </c>
      <c r="C1038" s="185">
        <v>0</v>
      </c>
      <c r="D1038" s="186" t="e">
        <f t="shared" si="20"/>
        <v>#DIV/0!</v>
      </c>
      <c r="E1038" s="187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</row>
    <row r="1039" customHeight="1" spans="1:5">
      <c r="A1039" s="196" t="s">
        <v>930</v>
      </c>
      <c r="B1039" s="185">
        <v>0</v>
      </c>
      <c r="C1039" s="185">
        <v>0</v>
      </c>
      <c r="D1039" s="186" t="e">
        <f t="shared" si="20"/>
        <v>#DIV/0!</v>
      </c>
      <c r="E1039" s="187"/>
    </row>
    <row r="1040" customHeight="1" spans="1:5">
      <c r="A1040" s="196" t="s">
        <v>931</v>
      </c>
      <c r="B1040" s="185">
        <v>0</v>
      </c>
      <c r="C1040" s="185">
        <v>0</v>
      </c>
      <c r="D1040" s="186" t="e">
        <f t="shared" si="20"/>
        <v>#DIV/0!</v>
      </c>
      <c r="E1040" s="187"/>
    </row>
    <row r="1041" customHeight="1" spans="1:5">
      <c r="A1041" s="196" t="s">
        <v>932</v>
      </c>
      <c r="B1041" s="185">
        <v>0</v>
      </c>
      <c r="C1041" s="185">
        <v>0</v>
      </c>
      <c r="D1041" s="186" t="e">
        <f t="shared" si="20"/>
        <v>#DIV/0!</v>
      </c>
      <c r="E1041" s="187"/>
    </row>
    <row r="1042" customHeight="1" spans="1:5">
      <c r="A1042" s="196" t="s">
        <v>933</v>
      </c>
      <c r="B1042" s="185">
        <v>0</v>
      </c>
      <c r="C1042" s="185">
        <v>0</v>
      </c>
      <c r="D1042" s="186" t="e">
        <f t="shared" si="20"/>
        <v>#DIV/0!</v>
      </c>
      <c r="E1042" s="187"/>
    </row>
    <row r="1043" customHeight="1" spans="1:5">
      <c r="A1043" s="196" t="s">
        <v>934</v>
      </c>
      <c r="B1043" s="185">
        <v>0</v>
      </c>
      <c r="C1043" s="185">
        <v>0</v>
      </c>
      <c r="D1043" s="186" t="e">
        <f t="shared" si="20"/>
        <v>#DIV/0!</v>
      </c>
      <c r="E1043" s="187"/>
    </row>
    <row r="1044" customHeight="1" spans="1:5">
      <c r="A1044" s="192" t="s">
        <v>935</v>
      </c>
      <c r="B1044" s="193">
        <f>SUM(B1045:B1059)</f>
        <v>-450</v>
      </c>
      <c r="C1044" s="193">
        <f>SUM(C1045:C1059)</f>
        <v>0</v>
      </c>
      <c r="D1044" s="194">
        <f t="shared" si="20"/>
        <v>0</v>
      </c>
      <c r="E1044" s="195"/>
    </row>
    <row r="1045" customHeight="1" spans="1:5">
      <c r="A1045" s="196" t="s">
        <v>142</v>
      </c>
      <c r="B1045" s="185">
        <v>0</v>
      </c>
      <c r="C1045" s="185">
        <v>0</v>
      </c>
      <c r="D1045" s="186" t="e">
        <f t="shared" si="20"/>
        <v>#DIV/0!</v>
      </c>
      <c r="E1045" s="187"/>
    </row>
    <row r="1046" customHeight="1" spans="1:5">
      <c r="A1046" s="196" t="s">
        <v>143</v>
      </c>
      <c r="B1046" s="185">
        <v>0</v>
      </c>
      <c r="C1046" s="185">
        <v>0</v>
      </c>
      <c r="D1046" s="186" t="e">
        <f t="shared" si="20"/>
        <v>#DIV/0!</v>
      </c>
      <c r="E1046" s="187"/>
    </row>
    <row r="1047" customHeight="1" spans="1:5">
      <c r="A1047" s="196" t="s">
        <v>144</v>
      </c>
      <c r="B1047" s="185">
        <v>0</v>
      </c>
      <c r="C1047" s="185">
        <v>0</v>
      </c>
      <c r="D1047" s="186" t="e">
        <f t="shared" si="20"/>
        <v>#DIV/0!</v>
      </c>
      <c r="E1047" s="187"/>
    </row>
    <row r="1048" customHeight="1" spans="1:5">
      <c r="A1048" s="196" t="s">
        <v>936</v>
      </c>
      <c r="B1048" s="185">
        <v>0</v>
      </c>
      <c r="C1048" s="185">
        <v>0</v>
      </c>
      <c r="D1048" s="186" t="e">
        <f t="shared" si="20"/>
        <v>#DIV/0!</v>
      </c>
      <c r="E1048" s="187"/>
    </row>
    <row r="1049" customHeight="1" spans="1:5">
      <c r="A1049" s="196" t="s">
        <v>937</v>
      </c>
      <c r="B1049" s="185">
        <v>0</v>
      </c>
      <c r="C1049" s="185">
        <v>0</v>
      </c>
      <c r="D1049" s="186" t="e">
        <f t="shared" si="20"/>
        <v>#DIV/0!</v>
      </c>
      <c r="E1049" s="187"/>
    </row>
    <row r="1050" customHeight="1" spans="1:5">
      <c r="A1050" s="196" t="s">
        <v>938</v>
      </c>
      <c r="B1050" s="185">
        <v>0</v>
      </c>
      <c r="C1050" s="185">
        <v>0</v>
      </c>
      <c r="D1050" s="186" t="e">
        <f t="shared" si="20"/>
        <v>#DIV/0!</v>
      </c>
      <c r="E1050" s="187"/>
    </row>
    <row r="1051" customHeight="1" spans="1:5">
      <c r="A1051" s="196" t="s">
        <v>939</v>
      </c>
      <c r="B1051" s="185">
        <v>0</v>
      </c>
      <c r="C1051" s="185">
        <v>0</v>
      </c>
      <c r="D1051" s="186" t="e">
        <f t="shared" si="20"/>
        <v>#DIV/0!</v>
      </c>
      <c r="E1051" s="187"/>
    </row>
    <row r="1052" s="179" customFormat="1" customHeight="1" spans="1:44">
      <c r="A1052" s="196" t="s">
        <v>940</v>
      </c>
      <c r="B1052" s="185">
        <v>0</v>
      </c>
      <c r="C1052" s="185">
        <v>0</v>
      </c>
      <c r="D1052" s="186" t="e">
        <f t="shared" si="20"/>
        <v>#DIV/0!</v>
      </c>
      <c r="E1052" s="187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</row>
    <row r="1053" customHeight="1" spans="1:5">
      <c r="A1053" s="196" t="s">
        <v>941</v>
      </c>
      <c r="B1053" s="185">
        <v>0</v>
      </c>
      <c r="C1053" s="185">
        <v>0</v>
      </c>
      <c r="D1053" s="186" t="e">
        <f t="shared" si="20"/>
        <v>#DIV/0!</v>
      </c>
      <c r="E1053" s="187"/>
    </row>
    <row r="1054" customHeight="1" spans="1:5">
      <c r="A1054" s="196" t="s">
        <v>942</v>
      </c>
      <c r="B1054" s="185">
        <v>0</v>
      </c>
      <c r="C1054" s="185">
        <v>0</v>
      </c>
      <c r="D1054" s="186" t="e">
        <f t="shared" si="20"/>
        <v>#DIV/0!</v>
      </c>
      <c r="E1054" s="187"/>
    </row>
    <row r="1055" customHeight="1" spans="1:5">
      <c r="A1055" s="196" t="s">
        <v>943</v>
      </c>
      <c r="B1055" s="185">
        <v>0</v>
      </c>
      <c r="C1055" s="185">
        <v>0</v>
      </c>
      <c r="D1055" s="186" t="e">
        <f t="shared" si="20"/>
        <v>#DIV/0!</v>
      </c>
      <c r="E1055" s="187"/>
    </row>
    <row r="1056" customHeight="1" spans="1:5">
      <c r="A1056" s="196" t="s">
        <v>944</v>
      </c>
      <c r="B1056" s="185">
        <v>0</v>
      </c>
      <c r="C1056" s="185">
        <v>0</v>
      </c>
      <c r="D1056" s="186" t="e">
        <f t="shared" si="20"/>
        <v>#DIV/0!</v>
      </c>
      <c r="E1056" s="187"/>
    </row>
    <row r="1057" customHeight="1" spans="1:5">
      <c r="A1057" s="196" t="s">
        <v>945</v>
      </c>
      <c r="B1057" s="185">
        <v>0</v>
      </c>
      <c r="C1057" s="185">
        <v>0</v>
      </c>
      <c r="D1057" s="186" t="e">
        <f t="shared" si="20"/>
        <v>#DIV/0!</v>
      </c>
      <c r="E1057" s="187"/>
    </row>
    <row r="1058" customHeight="1" spans="1:5">
      <c r="A1058" s="196" t="s">
        <v>946</v>
      </c>
      <c r="B1058" s="185">
        <v>0</v>
      </c>
      <c r="C1058" s="185">
        <v>0</v>
      </c>
      <c r="D1058" s="186" t="e">
        <f t="shared" si="20"/>
        <v>#DIV/0!</v>
      </c>
      <c r="E1058" s="187"/>
    </row>
    <row r="1059" customHeight="1" spans="1:5">
      <c r="A1059" s="196" t="s">
        <v>947</v>
      </c>
      <c r="B1059" s="185">
        <v>-450</v>
      </c>
      <c r="C1059" s="185">
        <v>0</v>
      </c>
      <c r="D1059" s="186">
        <f t="shared" si="20"/>
        <v>0</v>
      </c>
      <c r="E1059" s="187"/>
    </row>
    <row r="1060" s="179" customFormat="1" customHeight="1" spans="1:44">
      <c r="A1060" s="192" t="s">
        <v>948</v>
      </c>
      <c r="B1060" s="193">
        <f>SUM(B1061:B1064)</f>
        <v>0</v>
      </c>
      <c r="C1060" s="193">
        <f>SUM(C1061:C1064)</f>
        <v>0</v>
      </c>
      <c r="D1060" s="194" t="e">
        <f t="shared" si="20"/>
        <v>#DIV/0!</v>
      </c>
      <c r="E1060" s="19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</row>
    <row r="1061" customHeight="1" spans="1:5">
      <c r="A1061" s="196" t="s">
        <v>142</v>
      </c>
      <c r="B1061" s="185">
        <v>0</v>
      </c>
      <c r="C1061" s="185">
        <v>0</v>
      </c>
      <c r="D1061" s="186" t="e">
        <f t="shared" si="20"/>
        <v>#DIV/0!</v>
      </c>
      <c r="E1061" s="187"/>
    </row>
    <row r="1062" customHeight="1" spans="1:5">
      <c r="A1062" s="196" t="s">
        <v>143</v>
      </c>
      <c r="B1062" s="185">
        <v>0</v>
      </c>
      <c r="C1062" s="185">
        <v>0</v>
      </c>
      <c r="D1062" s="186" t="e">
        <f t="shared" si="20"/>
        <v>#DIV/0!</v>
      </c>
      <c r="E1062" s="187"/>
    </row>
    <row r="1063" customHeight="1" spans="1:5">
      <c r="A1063" s="196" t="s">
        <v>144</v>
      </c>
      <c r="B1063" s="185">
        <v>0</v>
      </c>
      <c r="C1063" s="185">
        <v>0</v>
      </c>
      <c r="D1063" s="186" t="e">
        <f t="shared" si="20"/>
        <v>#DIV/0!</v>
      </c>
      <c r="E1063" s="187"/>
    </row>
    <row r="1064" customHeight="1" spans="1:5">
      <c r="A1064" s="196" t="s">
        <v>949</v>
      </c>
      <c r="B1064" s="185">
        <v>0</v>
      </c>
      <c r="C1064" s="185">
        <v>0</v>
      </c>
      <c r="D1064" s="186" t="e">
        <f t="shared" si="20"/>
        <v>#DIV/0!</v>
      </c>
      <c r="E1064" s="187"/>
    </row>
    <row r="1065" customHeight="1" spans="1:5">
      <c r="A1065" s="192" t="s">
        <v>950</v>
      </c>
      <c r="B1065" s="193">
        <f>SUM(B1066:B1078)</f>
        <v>50</v>
      </c>
      <c r="C1065" s="193">
        <f>SUM(C1066:C1078)</f>
        <v>50</v>
      </c>
      <c r="D1065" s="194">
        <f t="shared" si="20"/>
        <v>1</v>
      </c>
      <c r="E1065" s="195"/>
    </row>
    <row r="1066" s="179" customFormat="1" customHeight="1" spans="1:44">
      <c r="A1066" s="196" t="s">
        <v>142</v>
      </c>
      <c r="B1066" s="185">
        <v>0</v>
      </c>
      <c r="C1066" s="185">
        <v>0</v>
      </c>
      <c r="D1066" s="186" t="e">
        <f t="shared" si="20"/>
        <v>#DIV/0!</v>
      </c>
      <c r="E1066" s="187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</row>
    <row r="1067" customHeight="1" spans="1:5">
      <c r="A1067" s="196" t="s">
        <v>143</v>
      </c>
      <c r="B1067" s="185">
        <v>50</v>
      </c>
      <c r="C1067" s="185">
        <v>50</v>
      </c>
      <c r="D1067" s="186">
        <f t="shared" si="20"/>
        <v>1</v>
      </c>
      <c r="E1067" s="187"/>
    </row>
    <row r="1068" customHeight="1" spans="1:5">
      <c r="A1068" s="196" t="s">
        <v>144</v>
      </c>
      <c r="B1068" s="185">
        <v>0</v>
      </c>
      <c r="C1068" s="185">
        <v>0</v>
      </c>
      <c r="D1068" s="186" t="e">
        <f t="shared" si="20"/>
        <v>#DIV/0!</v>
      </c>
      <c r="E1068" s="187"/>
    </row>
    <row r="1069" customHeight="1" spans="1:5">
      <c r="A1069" s="196" t="s">
        <v>951</v>
      </c>
      <c r="B1069" s="185">
        <v>0</v>
      </c>
      <c r="C1069" s="185">
        <v>0</v>
      </c>
      <c r="D1069" s="186" t="e">
        <f t="shared" si="20"/>
        <v>#DIV/0!</v>
      </c>
      <c r="E1069" s="187"/>
    </row>
    <row r="1070" customHeight="1" spans="1:5">
      <c r="A1070" s="196" t="s">
        <v>952</v>
      </c>
      <c r="B1070" s="185">
        <v>0</v>
      </c>
      <c r="C1070" s="185">
        <v>0</v>
      </c>
      <c r="D1070" s="186" t="e">
        <f t="shared" si="20"/>
        <v>#DIV/0!</v>
      </c>
      <c r="E1070" s="187"/>
    </row>
    <row r="1071" customHeight="1" spans="1:5">
      <c r="A1071" s="196" t="s">
        <v>953</v>
      </c>
      <c r="B1071" s="185">
        <v>0</v>
      </c>
      <c r="C1071" s="185">
        <v>0</v>
      </c>
      <c r="D1071" s="186" t="e">
        <f t="shared" si="20"/>
        <v>#DIV/0!</v>
      </c>
      <c r="E1071" s="187"/>
    </row>
    <row r="1072" customHeight="1" spans="1:5">
      <c r="A1072" s="196" t="s">
        <v>954</v>
      </c>
      <c r="B1072" s="185">
        <v>0</v>
      </c>
      <c r="C1072" s="185">
        <v>0</v>
      </c>
      <c r="D1072" s="186" t="e">
        <f t="shared" si="20"/>
        <v>#DIV/0!</v>
      </c>
      <c r="E1072" s="187"/>
    </row>
    <row r="1073" s="179" customFormat="1" customHeight="1" spans="1:44">
      <c r="A1073" s="196" t="s">
        <v>955</v>
      </c>
      <c r="B1073" s="185">
        <v>0</v>
      </c>
      <c r="C1073" s="185">
        <v>0</v>
      </c>
      <c r="D1073" s="186" t="e">
        <f t="shared" si="20"/>
        <v>#DIV/0!</v>
      </c>
      <c r="E1073" s="187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</row>
    <row r="1074" customHeight="1" spans="1:5">
      <c r="A1074" s="196" t="s">
        <v>956</v>
      </c>
      <c r="B1074" s="185">
        <v>0</v>
      </c>
      <c r="C1074" s="185">
        <v>0</v>
      </c>
      <c r="D1074" s="186" t="e">
        <f t="shared" si="20"/>
        <v>#DIV/0!</v>
      </c>
      <c r="E1074" s="187"/>
    </row>
    <row r="1075" customHeight="1" spans="1:5">
      <c r="A1075" s="196" t="s">
        <v>957</v>
      </c>
      <c r="B1075" s="185">
        <v>0</v>
      </c>
      <c r="C1075" s="185">
        <v>0</v>
      </c>
      <c r="D1075" s="186" t="e">
        <f t="shared" si="20"/>
        <v>#DIV/0!</v>
      </c>
      <c r="E1075" s="187"/>
    </row>
    <row r="1076" customHeight="1" spans="1:5">
      <c r="A1076" s="196" t="s">
        <v>902</v>
      </c>
      <c r="B1076" s="185">
        <v>0</v>
      </c>
      <c r="C1076" s="185">
        <v>0</v>
      </c>
      <c r="D1076" s="186" t="e">
        <f t="shared" si="20"/>
        <v>#DIV/0!</v>
      </c>
      <c r="E1076" s="187"/>
    </row>
    <row r="1077" customHeight="1" spans="1:5">
      <c r="A1077" s="196" t="s">
        <v>958</v>
      </c>
      <c r="B1077" s="185">
        <v>0</v>
      </c>
      <c r="C1077" s="185">
        <v>0</v>
      </c>
      <c r="D1077" s="186" t="e">
        <f t="shared" si="20"/>
        <v>#DIV/0!</v>
      </c>
      <c r="E1077" s="187"/>
    </row>
    <row r="1078" customHeight="1" spans="1:5">
      <c r="A1078" s="196" t="s">
        <v>959</v>
      </c>
      <c r="B1078" s="185">
        <v>0</v>
      </c>
      <c r="C1078" s="185">
        <v>0</v>
      </c>
      <c r="D1078" s="186" t="e">
        <f t="shared" si="20"/>
        <v>#DIV/0!</v>
      </c>
      <c r="E1078" s="187"/>
    </row>
    <row r="1079" customHeight="1" spans="1:5">
      <c r="A1079" s="192" t="s">
        <v>960</v>
      </c>
      <c r="B1079" s="193">
        <f>SUM(B1080:B1085)</f>
        <v>353</v>
      </c>
      <c r="C1079" s="193">
        <f>SUM(C1080:C1085)</f>
        <v>310</v>
      </c>
      <c r="D1079" s="194">
        <f t="shared" si="20"/>
        <v>0.878186968838527</v>
      </c>
      <c r="E1079" s="195"/>
    </row>
    <row r="1080" s="180" customFormat="1" customHeight="1" spans="1:44">
      <c r="A1080" s="196" t="s">
        <v>142</v>
      </c>
      <c r="B1080" s="185">
        <v>316</v>
      </c>
      <c r="C1080" s="185">
        <v>300</v>
      </c>
      <c r="D1080" s="186">
        <f t="shared" si="20"/>
        <v>0.949367088607595</v>
      </c>
      <c r="E1080" s="187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</row>
    <row r="1081" s="179" customFormat="1" customHeight="1" spans="1:44">
      <c r="A1081" s="196" t="s">
        <v>143</v>
      </c>
      <c r="B1081" s="185">
        <v>37</v>
      </c>
      <c r="C1081" s="185">
        <v>10</v>
      </c>
      <c r="D1081" s="186">
        <f t="shared" si="20"/>
        <v>0.27027027027027</v>
      </c>
      <c r="E1081" s="187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</row>
    <row r="1082" customHeight="1" spans="1:5">
      <c r="A1082" s="196" t="s">
        <v>144</v>
      </c>
      <c r="B1082" s="185">
        <v>0</v>
      </c>
      <c r="C1082" s="185">
        <v>0</v>
      </c>
      <c r="D1082" s="186" t="e">
        <f t="shared" ref="D1082:D1145" si="21">C1082/B1082</f>
        <v>#DIV/0!</v>
      </c>
      <c r="E1082" s="187"/>
    </row>
    <row r="1083" customHeight="1" spans="1:5">
      <c r="A1083" s="196" t="s">
        <v>961</v>
      </c>
      <c r="B1083" s="185">
        <v>0</v>
      </c>
      <c r="C1083" s="185">
        <v>0</v>
      </c>
      <c r="D1083" s="186" t="e">
        <f t="shared" si="21"/>
        <v>#DIV/0!</v>
      </c>
      <c r="E1083" s="187"/>
    </row>
    <row r="1084" customHeight="1" spans="1:5">
      <c r="A1084" s="196" t="s">
        <v>962</v>
      </c>
      <c r="B1084" s="185">
        <v>0</v>
      </c>
      <c r="C1084" s="185">
        <v>0</v>
      </c>
      <c r="D1084" s="186" t="e">
        <f t="shared" si="21"/>
        <v>#DIV/0!</v>
      </c>
      <c r="E1084" s="187"/>
    </row>
    <row r="1085" customHeight="1" spans="1:5">
      <c r="A1085" s="196" t="s">
        <v>963</v>
      </c>
      <c r="B1085" s="185">
        <v>0</v>
      </c>
      <c r="C1085" s="185">
        <v>0</v>
      </c>
      <c r="D1085" s="186" t="e">
        <f t="shared" si="21"/>
        <v>#DIV/0!</v>
      </c>
      <c r="E1085" s="187"/>
    </row>
    <row r="1086" customHeight="1" spans="1:5">
      <c r="A1086" s="192" t="s">
        <v>964</v>
      </c>
      <c r="B1086" s="193">
        <f>SUM(B1087:B1092)</f>
        <v>6463</v>
      </c>
      <c r="C1086" s="193">
        <f>SUM(C1087:C1092)</f>
        <v>6368</v>
      </c>
      <c r="D1086" s="194">
        <f t="shared" si="21"/>
        <v>0.985300943834133</v>
      </c>
      <c r="E1086" s="195"/>
    </row>
    <row r="1087" customHeight="1" spans="1:5">
      <c r="A1087" s="196" t="s">
        <v>142</v>
      </c>
      <c r="B1087" s="185">
        <v>895</v>
      </c>
      <c r="C1087" s="185">
        <v>800</v>
      </c>
      <c r="D1087" s="186">
        <f t="shared" si="21"/>
        <v>0.893854748603352</v>
      </c>
      <c r="E1087" s="187"/>
    </row>
    <row r="1088" customHeight="1" spans="1:5">
      <c r="A1088" s="196" t="s">
        <v>143</v>
      </c>
      <c r="B1088" s="185">
        <v>0</v>
      </c>
      <c r="C1088" s="185">
        <v>0</v>
      </c>
      <c r="D1088" s="186" t="e">
        <f t="shared" si="21"/>
        <v>#DIV/0!</v>
      </c>
      <c r="E1088" s="187"/>
    </row>
    <row r="1089" customHeight="1" spans="1:5">
      <c r="A1089" s="196" t="s">
        <v>144</v>
      </c>
      <c r="B1089" s="185">
        <v>0</v>
      </c>
      <c r="C1089" s="185">
        <v>0</v>
      </c>
      <c r="D1089" s="186" t="e">
        <f t="shared" si="21"/>
        <v>#DIV/0!</v>
      </c>
      <c r="E1089" s="187"/>
    </row>
    <row r="1090" customHeight="1" spans="1:5">
      <c r="A1090" s="196" t="s">
        <v>965</v>
      </c>
      <c r="B1090" s="185">
        <v>0</v>
      </c>
      <c r="C1090" s="185">
        <v>0</v>
      </c>
      <c r="D1090" s="186" t="e">
        <f t="shared" si="21"/>
        <v>#DIV/0!</v>
      </c>
      <c r="E1090" s="187"/>
    </row>
    <row r="1091" s="179" customFormat="1" customHeight="1" spans="1:44">
      <c r="A1091" s="196" t="s">
        <v>966</v>
      </c>
      <c r="B1091" s="185">
        <v>1742</v>
      </c>
      <c r="C1091" s="185">
        <v>1742</v>
      </c>
      <c r="D1091" s="186">
        <f t="shared" si="21"/>
        <v>1</v>
      </c>
      <c r="E1091" s="187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</row>
    <row r="1092" customHeight="1" spans="1:5">
      <c r="A1092" s="196" t="s">
        <v>967</v>
      </c>
      <c r="B1092" s="185">
        <v>3826</v>
      </c>
      <c r="C1092" s="185">
        <v>3826</v>
      </c>
      <c r="D1092" s="186">
        <f t="shared" si="21"/>
        <v>1</v>
      </c>
      <c r="E1092" s="187"/>
    </row>
    <row r="1093" customHeight="1" spans="1:5">
      <c r="A1093" s="192" t="s">
        <v>968</v>
      </c>
      <c r="B1093" s="193">
        <f>SUM(B1094:B1098)</f>
        <v>185404</v>
      </c>
      <c r="C1093" s="193">
        <f>SUM(C1094:C1098)</f>
        <v>3272</v>
      </c>
      <c r="D1093" s="194">
        <f t="shared" si="21"/>
        <v>0.0176479471856055</v>
      </c>
      <c r="E1093" s="195"/>
    </row>
    <row r="1094" customHeight="1" spans="1:5">
      <c r="A1094" s="196" t="s">
        <v>969</v>
      </c>
      <c r="B1094" s="185">
        <v>0</v>
      </c>
      <c r="C1094" s="185">
        <v>0</v>
      </c>
      <c r="D1094" s="186" t="e">
        <f t="shared" si="21"/>
        <v>#DIV/0!</v>
      </c>
      <c r="E1094" s="187"/>
    </row>
    <row r="1095" customHeight="1" spans="1:5">
      <c r="A1095" s="196" t="s">
        <v>970</v>
      </c>
      <c r="B1095" s="185">
        <v>2590</v>
      </c>
      <c r="C1095" s="185">
        <v>2590</v>
      </c>
      <c r="D1095" s="186">
        <f t="shared" si="21"/>
        <v>1</v>
      </c>
      <c r="E1095" s="187"/>
    </row>
    <row r="1096" customHeight="1" spans="1:5">
      <c r="A1096" s="196" t="s">
        <v>971</v>
      </c>
      <c r="B1096" s="185">
        <v>0</v>
      </c>
      <c r="C1096" s="185">
        <v>0</v>
      </c>
      <c r="D1096" s="186" t="e">
        <f t="shared" si="21"/>
        <v>#DIV/0!</v>
      </c>
      <c r="E1096" s="187"/>
    </row>
    <row r="1097" customHeight="1" spans="1:5">
      <c r="A1097" s="196" t="s">
        <v>972</v>
      </c>
      <c r="B1097" s="185">
        <v>0</v>
      </c>
      <c r="C1097" s="185">
        <v>0</v>
      </c>
      <c r="D1097" s="186" t="e">
        <f t="shared" si="21"/>
        <v>#DIV/0!</v>
      </c>
      <c r="E1097" s="187"/>
    </row>
    <row r="1098" s="179" customFormat="1" customHeight="1" spans="1:44">
      <c r="A1098" s="196" t="s">
        <v>973</v>
      </c>
      <c r="B1098" s="185">
        <v>182814</v>
      </c>
      <c r="C1098" s="185">
        <v>682</v>
      </c>
      <c r="D1098" s="186">
        <f t="shared" si="21"/>
        <v>0.00373056768081219</v>
      </c>
      <c r="E1098" s="187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</row>
    <row r="1099" customHeight="1" spans="1:5">
      <c r="A1099" s="188" t="s">
        <v>974</v>
      </c>
      <c r="B1099" s="189">
        <f>B1100+B1110+B1116</f>
        <v>305</v>
      </c>
      <c r="C1099" s="189">
        <f>C1100+C1110+C1116</f>
        <v>310</v>
      </c>
      <c r="D1099" s="190">
        <f t="shared" si="21"/>
        <v>1.01639344262295</v>
      </c>
      <c r="E1099" s="191"/>
    </row>
    <row r="1100" customHeight="1" spans="1:5">
      <c r="A1100" s="192" t="s">
        <v>975</v>
      </c>
      <c r="B1100" s="193">
        <f>SUM(B1101:B1109)</f>
        <v>305</v>
      </c>
      <c r="C1100" s="193">
        <f>SUM(C1101:C1109)</f>
        <v>310</v>
      </c>
      <c r="D1100" s="194">
        <f t="shared" si="21"/>
        <v>1.01639344262295</v>
      </c>
      <c r="E1100" s="195"/>
    </row>
    <row r="1101" customHeight="1" spans="1:5">
      <c r="A1101" s="196" t="s">
        <v>142</v>
      </c>
      <c r="B1101" s="185">
        <v>277</v>
      </c>
      <c r="C1101" s="185">
        <v>280</v>
      </c>
      <c r="D1101" s="186">
        <f t="shared" si="21"/>
        <v>1.01083032490975</v>
      </c>
      <c r="E1101" s="187"/>
    </row>
    <row r="1102" customHeight="1" spans="1:5">
      <c r="A1102" s="196" t="s">
        <v>143</v>
      </c>
      <c r="B1102" s="185">
        <v>0</v>
      </c>
      <c r="C1102" s="185">
        <v>0</v>
      </c>
      <c r="D1102" s="186" t="e">
        <f t="shared" si="21"/>
        <v>#DIV/0!</v>
      </c>
      <c r="E1102" s="187"/>
    </row>
    <row r="1103" customHeight="1" spans="1:5">
      <c r="A1103" s="196" t="s">
        <v>144</v>
      </c>
      <c r="B1103" s="185">
        <v>0</v>
      </c>
      <c r="C1103" s="185">
        <v>0</v>
      </c>
      <c r="D1103" s="186" t="e">
        <f t="shared" si="21"/>
        <v>#DIV/0!</v>
      </c>
      <c r="E1103" s="187"/>
    </row>
    <row r="1104" s="179" customFormat="1" customHeight="1" spans="1:44">
      <c r="A1104" s="196" t="s">
        <v>976</v>
      </c>
      <c r="B1104" s="185">
        <v>0</v>
      </c>
      <c r="C1104" s="185">
        <v>0</v>
      </c>
      <c r="D1104" s="186" t="e">
        <f t="shared" si="21"/>
        <v>#DIV/0!</v>
      </c>
      <c r="E1104" s="187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</row>
    <row r="1105" customHeight="1" spans="1:5">
      <c r="A1105" s="196" t="s">
        <v>977</v>
      </c>
      <c r="B1105" s="185">
        <v>0</v>
      </c>
      <c r="C1105" s="185">
        <v>0</v>
      </c>
      <c r="D1105" s="186" t="e">
        <f t="shared" si="21"/>
        <v>#DIV/0!</v>
      </c>
      <c r="E1105" s="187"/>
    </row>
    <row r="1106" customHeight="1" spans="1:5">
      <c r="A1106" s="196" t="s">
        <v>978</v>
      </c>
      <c r="B1106" s="185">
        <v>0</v>
      </c>
      <c r="C1106" s="185">
        <v>0</v>
      </c>
      <c r="D1106" s="186" t="e">
        <f t="shared" si="21"/>
        <v>#DIV/0!</v>
      </c>
      <c r="E1106" s="187"/>
    </row>
    <row r="1107" s="180" customFormat="1" customHeight="1" spans="1:44">
      <c r="A1107" s="196" t="s">
        <v>979</v>
      </c>
      <c r="B1107" s="185">
        <v>0</v>
      </c>
      <c r="C1107" s="185">
        <v>0</v>
      </c>
      <c r="D1107" s="186" t="e">
        <f t="shared" si="21"/>
        <v>#DIV/0!</v>
      </c>
      <c r="E1107" s="187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</row>
    <row r="1108" s="179" customFormat="1" customHeight="1" spans="1:44">
      <c r="A1108" s="196" t="s">
        <v>151</v>
      </c>
      <c r="B1108" s="185">
        <v>0</v>
      </c>
      <c r="C1108" s="185">
        <v>0</v>
      </c>
      <c r="D1108" s="186" t="e">
        <f t="shared" si="21"/>
        <v>#DIV/0!</v>
      </c>
      <c r="E1108" s="187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</row>
    <row r="1109" customHeight="1" spans="1:5">
      <c r="A1109" s="196" t="s">
        <v>980</v>
      </c>
      <c r="B1109" s="185">
        <v>28</v>
      </c>
      <c r="C1109" s="185">
        <v>30</v>
      </c>
      <c r="D1109" s="186">
        <f t="shared" si="21"/>
        <v>1.07142857142857</v>
      </c>
      <c r="E1109" s="187"/>
    </row>
    <row r="1110" customHeight="1" spans="1:5">
      <c r="A1110" s="192" t="s">
        <v>981</v>
      </c>
      <c r="B1110" s="193">
        <f>SUM(B1111:B1115)</f>
        <v>0</v>
      </c>
      <c r="C1110" s="193">
        <f>SUM(C1111:C1115)</f>
        <v>0</v>
      </c>
      <c r="D1110" s="194" t="e">
        <f t="shared" si="21"/>
        <v>#DIV/0!</v>
      </c>
      <c r="E1110" s="195"/>
    </row>
    <row r="1111" customHeight="1" spans="1:5">
      <c r="A1111" s="196" t="s">
        <v>142</v>
      </c>
      <c r="B1111" s="185">
        <v>0</v>
      </c>
      <c r="C1111" s="185">
        <v>0</v>
      </c>
      <c r="D1111" s="186" t="e">
        <f t="shared" si="21"/>
        <v>#DIV/0!</v>
      </c>
      <c r="E1111" s="187"/>
    </row>
    <row r="1112" customHeight="1" spans="1:5">
      <c r="A1112" s="196" t="s">
        <v>143</v>
      </c>
      <c r="B1112" s="185">
        <v>0</v>
      </c>
      <c r="C1112" s="185">
        <v>0</v>
      </c>
      <c r="D1112" s="186" t="e">
        <f t="shared" si="21"/>
        <v>#DIV/0!</v>
      </c>
      <c r="E1112" s="187"/>
    </row>
    <row r="1113" customHeight="1" spans="1:5">
      <c r="A1113" s="196" t="s">
        <v>144</v>
      </c>
      <c r="B1113" s="185">
        <v>0</v>
      </c>
      <c r="C1113" s="185">
        <v>0</v>
      </c>
      <c r="D1113" s="186" t="e">
        <f t="shared" si="21"/>
        <v>#DIV/0!</v>
      </c>
      <c r="E1113" s="187"/>
    </row>
    <row r="1114" customHeight="1" spans="1:5">
      <c r="A1114" s="196" t="s">
        <v>982</v>
      </c>
      <c r="B1114" s="185">
        <v>0</v>
      </c>
      <c r="C1114" s="185">
        <v>0</v>
      </c>
      <c r="D1114" s="186" t="e">
        <f t="shared" si="21"/>
        <v>#DIV/0!</v>
      </c>
      <c r="E1114" s="187"/>
    </row>
    <row r="1115" s="179" customFormat="1" customHeight="1" spans="1:44">
      <c r="A1115" s="196" t="s">
        <v>983</v>
      </c>
      <c r="B1115" s="185">
        <v>0</v>
      </c>
      <c r="C1115" s="185">
        <v>0</v>
      </c>
      <c r="D1115" s="186" t="e">
        <f t="shared" si="21"/>
        <v>#DIV/0!</v>
      </c>
      <c r="E1115" s="187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</row>
    <row r="1116" customHeight="1" spans="1:5">
      <c r="A1116" s="192" t="s">
        <v>984</v>
      </c>
      <c r="B1116" s="193">
        <f>SUM(B1117:B1118)</f>
        <v>0</v>
      </c>
      <c r="C1116" s="193">
        <f>SUM(C1117:C1118)</f>
        <v>0</v>
      </c>
      <c r="D1116" s="194" t="e">
        <f t="shared" si="21"/>
        <v>#DIV/0!</v>
      </c>
      <c r="E1116" s="195"/>
    </row>
    <row r="1117" customHeight="1" spans="1:5">
      <c r="A1117" s="196" t="s">
        <v>985</v>
      </c>
      <c r="B1117" s="185">
        <v>0</v>
      </c>
      <c r="C1117" s="185">
        <v>0</v>
      </c>
      <c r="D1117" s="186" t="e">
        <f t="shared" si="21"/>
        <v>#DIV/0!</v>
      </c>
      <c r="E1117" s="187"/>
    </row>
    <row r="1118" customHeight="1" spans="1:5">
      <c r="A1118" s="196" t="s">
        <v>986</v>
      </c>
      <c r="B1118" s="185">
        <v>0</v>
      </c>
      <c r="C1118" s="185">
        <v>0</v>
      </c>
      <c r="D1118" s="186" t="e">
        <f t="shared" si="21"/>
        <v>#DIV/0!</v>
      </c>
      <c r="E1118" s="187"/>
    </row>
    <row r="1119" customHeight="1" spans="1:5">
      <c r="A1119" s="188" t="s">
        <v>987</v>
      </c>
      <c r="B1119" s="189">
        <f>B1120+B1127+B1137+B1143+B1146</f>
        <v>5812</v>
      </c>
      <c r="C1119" s="189">
        <f>C1120+C1127+C1137+C1143+C1146</f>
        <v>8000</v>
      </c>
      <c r="D1119" s="190">
        <f t="shared" si="21"/>
        <v>1.37646249139711</v>
      </c>
      <c r="E1119" s="191"/>
    </row>
    <row r="1120" customHeight="1" spans="1:5">
      <c r="A1120" s="192" t="s">
        <v>988</v>
      </c>
      <c r="B1120" s="193">
        <f>SUM(B1121:B1126)</f>
        <v>0</v>
      </c>
      <c r="C1120" s="193">
        <f>SUM(C1121:C1126)</f>
        <v>0</v>
      </c>
      <c r="D1120" s="194" t="e">
        <f t="shared" si="21"/>
        <v>#DIV/0!</v>
      </c>
      <c r="E1120" s="195"/>
    </row>
    <row r="1121" s="179" customFormat="1" customHeight="1" spans="1:44">
      <c r="A1121" s="196" t="s">
        <v>142</v>
      </c>
      <c r="B1121" s="185">
        <v>0</v>
      </c>
      <c r="C1121" s="185">
        <v>0</v>
      </c>
      <c r="D1121" s="186" t="e">
        <f t="shared" si="21"/>
        <v>#DIV/0!</v>
      </c>
      <c r="E1121" s="187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</row>
    <row r="1122" s="180" customFormat="1" customHeight="1" spans="1:44">
      <c r="A1122" s="196" t="s">
        <v>143</v>
      </c>
      <c r="B1122" s="185">
        <v>0</v>
      </c>
      <c r="C1122" s="185">
        <v>0</v>
      </c>
      <c r="D1122" s="186" t="e">
        <f t="shared" si="21"/>
        <v>#DIV/0!</v>
      </c>
      <c r="E1122" s="187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</row>
    <row r="1123" s="179" customFormat="1" customHeight="1" spans="1:44">
      <c r="A1123" s="196" t="s">
        <v>144</v>
      </c>
      <c r="B1123" s="185">
        <v>0</v>
      </c>
      <c r="C1123" s="185">
        <v>0</v>
      </c>
      <c r="D1123" s="186" t="e">
        <f t="shared" si="21"/>
        <v>#DIV/0!</v>
      </c>
      <c r="E1123" s="187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</row>
    <row r="1124" s="179" customFormat="1" customHeight="1" spans="1:44">
      <c r="A1124" s="196" t="s">
        <v>989</v>
      </c>
      <c r="B1124" s="185">
        <v>0</v>
      </c>
      <c r="C1124" s="185">
        <v>0</v>
      </c>
      <c r="D1124" s="186" t="e">
        <f t="shared" si="21"/>
        <v>#DIV/0!</v>
      </c>
      <c r="E1124" s="187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</row>
    <row r="1125" s="179" customFormat="1" customHeight="1" spans="1:44">
      <c r="A1125" s="196" t="s">
        <v>151</v>
      </c>
      <c r="B1125" s="185">
        <v>0</v>
      </c>
      <c r="C1125" s="185">
        <v>0</v>
      </c>
      <c r="D1125" s="186" t="e">
        <f t="shared" si="21"/>
        <v>#DIV/0!</v>
      </c>
      <c r="E1125" s="187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</row>
    <row r="1126" s="179" customFormat="1" customHeight="1" spans="1:44">
      <c r="A1126" s="196" t="s">
        <v>990</v>
      </c>
      <c r="B1126" s="185">
        <v>0</v>
      </c>
      <c r="C1126" s="185">
        <v>0</v>
      </c>
      <c r="D1126" s="186" t="e">
        <f t="shared" si="21"/>
        <v>#DIV/0!</v>
      </c>
      <c r="E1126" s="187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</row>
    <row r="1127" s="179" customFormat="1" customHeight="1" spans="1:44">
      <c r="A1127" s="192" t="s">
        <v>991</v>
      </c>
      <c r="B1127" s="193">
        <f>SUM(B1128:B1136)</f>
        <v>0</v>
      </c>
      <c r="C1127" s="193">
        <f>SUM(C1128:C1136)</f>
        <v>0</v>
      </c>
      <c r="D1127" s="194" t="e">
        <f t="shared" si="21"/>
        <v>#DIV/0!</v>
      </c>
      <c r="E1127" s="19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</row>
    <row r="1128" s="179" customFormat="1" customHeight="1" spans="1:44">
      <c r="A1128" s="196" t="s">
        <v>992</v>
      </c>
      <c r="B1128" s="185">
        <v>0</v>
      </c>
      <c r="C1128" s="185">
        <v>0</v>
      </c>
      <c r="D1128" s="186" t="e">
        <f t="shared" si="21"/>
        <v>#DIV/0!</v>
      </c>
      <c r="E1128" s="187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</row>
    <row r="1129" s="179" customFormat="1" customHeight="1" spans="1:44">
      <c r="A1129" s="196" t="s">
        <v>993</v>
      </c>
      <c r="B1129" s="185">
        <v>0</v>
      </c>
      <c r="C1129" s="185">
        <v>0</v>
      </c>
      <c r="D1129" s="186" t="e">
        <f t="shared" si="21"/>
        <v>#DIV/0!</v>
      </c>
      <c r="E1129" s="187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</row>
    <row r="1130" s="179" customFormat="1" customHeight="1" spans="1:44">
      <c r="A1130" s="196" t="s">
        <v>994</v>
      </c>
      <c r="B1130" s="185">
        <v>0</v>
      </c>
      <c r="C1130" s="185">
        <v>0</v>
      </c>
      <c r="D1130" s="186" t="e">
        <f t="shared" si="21"/>
        <v>#DIV/0!</v>
      </c>
      <c r="E1130" s="187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</row>
    <row r="1131" s="179" customFormat="1" customHeight="1" spans="1:44">
      <c r="A1131" s="196" t="s">
        <v>995</v>
      </c>
      <c r="B1131" s="185">
        <v>0</v>
      </c>
      <c r="C1131" s="185">
        <v>0</v>
      </c>
      <c r="D1131" s="186" t="e">
        <f t="shared" si="21"/>
        <v>#DIV/0!</v>
      </c>
      <c r="E1131" s="187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</row>
    <row r="1132" s="180" customFormat="1" customHeight="1" spans="1:44">
      <c r="A1132" s="196" t="s">
        <v>996</v>
      </c>
      <c r="B1132" s="185">
        <v>0</v>
      </c>
      <c r="C1132" s="185">
        <v>0</v>
      </c>
      <c r="D1132" s="186" t="e">
        <f t="shared" si="21"/>
        <v>#DIV/0!</v>
      </c>
      <c r="E1132" s="187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</row>
    <row r="1133" s="179" customFormat="1" customHeight="1" spans="1:44">
      <c r="A1133" s="196" t="s">
        <v>997</v>
      </c>
      <c r="B1133" s="185">
        <v>0</v>
      </c>
      <c r="C1133" s="185">
        <v>0</v>
      </c>
      <c r="D1133" s="186" t="e">
        <f t="shared" si="21"/>
        <v>#DIV/0!</v>
      </c>
      <c r="E1133" s="187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</row>
    <row r="1134" customHeight="1" spans="1:5">
      <c r="A1134" s="196" t="s">
        <v>998</v>
      </c>
      <c r="B1134" s="185">
        <v>0</v>
      </c>
      <c r="C1134" s="185">
        <v>0</v>
      </c>
      <c r="D1134" s="186" t="e">
        <f t="shared" si="21"/>
        <v>#DIV/0!</v>
      </c>
      <c r="E1134" s="187"/>
    </row>
    <row r="1135" customHeight="1" spans="1:5">
      <c r="A1135" s="196" t="s">
        <v>999</v>
      </c>
      <c r="B1135" s="185">
        <v>0</v>
      </c>
      <c r="C1135" s="185">
        <v>0</v>
      </c>
      <c r="D1135" s="186" t="e">
        <f t="shared" si="21"/>
        <v>#DIV/0!</v>
      </c>
      <c r="E1135" s="187"/>
    </row>
    <row r="1136" customHeight="1" spans="1:5">
      <c r="A1136" s="196" t="s">
        <v>1000</v>
      </c>
      <c r="B1136" s="185">
        <v>0</v>
      </c>
      <c r="C1136" s="185">
        <v>0</v>
      </c>
      <c r="D1136" s="186" t="e">
        <f t="shared" si="21"/>
        <v>#DIV/0!</v>
      </c>
      <c r="E1136" s="187"/>
    </row>
    <row r="1137" customHeight="1" spans="1:5">
      <c r="A1137" s="192" t="s">
        <v>1001</v>
      </c>
      <c r="B1137" s="193">
        <f>SUM(B1138:B1142)</f>
        <v>5812</v>
      </c>
      <c r="C1137" s="193">
        <f>SUM(C1138:C1142)</f>
        <v>8000</v>
      </c>
      <c r="D1137" s="194">
        <f t="shared" si="21"/>
        <v>1.37646249139711</v>
      </c>
      <c r="E1137" s="195"/>
    </row>
    <row r="1138" customHeight="1" spans="1:5">
      <c r="A1138" s="196" t="s">
        <v>1002</v>
      </c>
      <c r="B1138" s="185">
        <v>0</v>
      </c>
      <c r="C1138" s="185">
        <v>0</v>
      </c>
      <c r="D1138" s="186" t="e">
        <f t="shared" si="21"/>
        <v>#DIV/0!</v>
      </c>
      <c r="E1138" s="187"/>
    </row>
    <row r="1139" customHeight="1" spans="1:5">
      <c r="A1139" s="196" t="s">
        <v>1003</v>
      </c>
      <c r="B1139" s="185">
        <v>0</v>
      </c>
      <c r="C1139" s="185">
        <v>0</v>
      </c>
      <c r="D1139" s="186" t="e">
        <f t="shared" si="21"/>
        <v>#DIV/0!</v>
      </c>
      <c r="E1139" s="187"/>
    </row>
    <row r="1140" customHeight="1" spans="1:5">
      <c r="A1140" s="196" t="s">
        <v>1004</v>
      </c>
      <c r="B1140" s="185">
        <v>0</v>
      </c>
      <c r="C1140" s="185">
        <v>0</v>
      </c>
      <c r="D1140" s="186" t="e">
        <f t="shared" si="21"/>
        <v>#DIV/0!</v>
      </c>
      <c r="E1140" s="187"/>
    </row>
    <row r="1141" customHeight="1" spans="1:5">
      <c r="A1141" s="196" t="s">
        <v>1005</v>
      </c>
      <c r="B1141" s="185">
        <v>0</v>
      </c>
      <c r="C1141" s="185">
        <v>0</v>
      </c>
      <c r="D1141" s="186" t="e">
        <f t="shared" si="21"/>
        <v>#DIV/0!</v>
      </c>
      <c r="E1141" s="187"/>
    </row>
    <row r="1142" customHeight="1" spans="1:5">
      <c r="A1142" s="196" t="s">
        <v>1006</v>
      </c>
      <c r="B1142" s="185">
        <v>5812</v>
      </c>
      <c r="C1142" s="185">
        <v>8000</v>
      </c>
      <c r="D1142" s="186">
        <f t="shared" si="21"/>
        <v>1.37646249139711</v>
      </c>
      <c r="E1142" s="187"/>
    </row>
    <row r="1143" customHeight="1" spans="1:5">
      <c r="A1143" s="192" t="s">
        <v>1007</v>
      </c>
      <c r="B1143" s="193">
        <f>SUM(B1144:B1145)</f>
        <v>0</v>
      </c>
      <c r="C1143" s="193">
        <f>SUM(C1144:C1145)</f>
        <v>0</v>
      </c>
      <c r="D1143" s="194" t="e">
        <f t="shared" si="21"/>
        <v>#DIV/0!</v>
      </c>
      <c r="E1143" s="195"/>
    </row>
    <row r="1144" customHeight="1" spans="1:5">
      <c r="A1144" s="196" t="s">
        <v>1008</v>
      </c>
      <c r="B1144" s="185">
        <v>0</v>
      </c>
      <c r="C1144" s="185">
        <v>0</v>
      </c>
      <c r="D1144" s="186" t="e">
        <f t="shared" si="21"/>
        <v>#DIV/0!</v>
      </c>
      <c r="E1144" s="187"/>
    </row>
    <row r="1145" customHeight="1" spans="1:5">
      <c r="A1145" s="196" t="s">
        <v>1009</v>
      </c>
      <c r="B1145" s="185">
        <v>0</v>
      </c>
      <c r="C1145" s="185">
        <v>0</v>
      </c>
      <c r="D1145" s="186" t="e">
        <f t="shared" si="21"/>
        <v>#DIV/0!</v>
      </c>
      <c r="E1145" s="187"/>
    </row>
    <row r="1146" customHeight="1" spans="1:5">
      <c r="A1146" s="192" t="s">
        <v>1010</v>
      </c>
      <c r="B1146" s="193">
        <f>B1147</f>
        <v>0</v>
      </c>
      <c r="C1146" s="193">
        <f>C1147</f>
        <v>0</v>
      </c>
      <c r="D1146" s="194" t="e">
        <f t="shared" ref="D1146:D1210" si="22">C1146/B1146</f>
        <v>#DIV/0!</v>
      </c>
      <c r="E1146" s="195"/>
    </row>
    <row r="1147" customHeight="1" spans="1:5">
      <c r="A1147" s="196" t="s">
        <v>1011</v>
      </c>
      <c r="B1147" s="185">
        <v>0</v>
      </c>
      <c r="C1147" s="185">
        <v>0</v>
      </c>
      <c r="D1147" s="186" t="e">
        <f t="shared" si="22"/>
        <v>#DIV/0!</v>
      </c>
      <c r="E1147" s="187"/>
    </row>
    <row r="1148" customHeight="1" spans="1:5">
      <c r="A1148" s="188" t="s">
        <v>1012</v>
      </c>
      <c r="B1148" s="189">
        <f>SUM(B1149:B1157)</f>
        <v>0</v>
      </c>
      <c r="C1148" s="189">
        <f>SUM(C1149:C1157)</f>
        <v>0</v>
      </c>
      <c r="D1148" s="190"/>
      <c r="E1148" s="191"/>
    </row>
    <row r="1149" customHeight="1" spans="1:5">
      <c r="A1149" s="184" t="s">
        <v>1013</v>
      </c>
      <c r="B1149" s="185">
        <v>0</v>
      </c>
      <c r="C1149" s="185">
        <v>0</v>
      </c>
      <c r="D1149" s="186" t="e">
        <f t="shared" si="22"/>
        <v>#DIV/0!</v>
      </c>
      <c r="E1149" s="187"/>
    </row>
    <row r="1150" customHeight="1" spans="1:5">
      <c r="A1150" s="184" t="s">
        <v>1014</v>
      </c>
      <c r="B1150" s="185">
        <v>0</v>
      </c>
      <c r="C1150" s="185">
        <v>0</v>
      </c>
      <c r="D1150" s="186" t="e">
        <f t="shared" si="22"/>
        <v>#DIV/0!</v>
      </c>
      <c r="E1150" s="187"/>
    </row>
    <row r="1151" customHeight="1" spans="1:5">
      <c r="A1151" s="184" t="s">
        <v>1015</v>
      </c>
      <c r="B1151" s="185">
        <v>0</v>
      </c>
      <c r="C1151" s="185">
        <v>0</v>
      </c>
      <c r="D1151" s="186" t="e">
        <f t="shared" si="22"/>
        <v>#DIV/0!</v>
      </c>
      <c r="E1151" s="187"/>
    </row>
    <row r="1152" customHeight="1" spans="1:5">
      <c r="A1152" s="184" t="s">
        <v>1016</v>
      </c>
      <c r="B1152" s="185">
        <v>0</v>
      </c>
      <c r="C1152" s="185">
        <v>0</v>
      </c>
      <c r="D1152" s="186" t="e">
        <f t="shared" si="22"/>
        <v>#DIV/0!</v>
      </c>
      <c r="E1152" s="187"/>
    </row>
    <row r="1153" s="179" customFormat="1" customHeight="1" spans="1:44">
      <c r="A1153" s="184" t="s">
        <v>1017</v>
      </c>
      <c r="B1153" s="185">
        <v>0</v>
      </c>
      <c r="C1153" s="185">
        <v>0</v>
      </c>
      <c r="D1153" s="186" t="e">
        <f t="shared" si="22"/>
        <v>#DIV/0!</v>
      </c>
      <c r="E1153" s="187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</row>
    <row r="1154" customHeight="1" spans="1:5">
      <c r="A1154" s="184" t="s">
        <v>1018</v>
      </c>
      <c r="B1154" s="185">
        <v>0</v>
      </c>
      <c r="C1154" s="185">
        <v>0</v>
      </c>
      <c r="D1154" s="186" t="e">
        <f t="shared" si="22"/>
        <v>#DIV/0!</v>
      </c>
      <c r="E1154" s="187"/>
    </row>
    <row r="1155" customHeight="1" spans="1:5">
      <c r="A1155" s="184" t="s">
        <v>1019</v>
      </c>
      <c r="B1155" s="185">
        <v>0</v>
      </c>
      <c r="C1155" s="185">
        <v>0</v>
      </c>
      <c r="D1155" s="186" t="e">
        <f t="shared" si="22"/>
        <v>#DIV/0!</v>
      </c>
      <c r="E1155" s="187"/>
    </row>
    <row r="1156" customHeight="1" spans="1:5">
      <c r="A1156" s="184" t="s">
        <v>1020</v>
      </c>
      <c r="B1156" s="185">
        <v>0</v>
      </c>
      <c r="C1156" s="185">
        <v>0</v>
      </c>
      <c r="D1156" s="186" t="e">
        <f t="shared" si="22"/>
        <v>#DIV/0!</v>
      </c>
      <c r="E1156" s="187"/>
    </row>
    <row r="1157" customHeight="1" spans="1:5">
      <c r="A1157" s="184" t="s">
        <v>1021</v>
      </c>
      <c r="B1157" s="185">
        <v>0</v>
      </c>
      <c r="C1157" s="185">
        <v>0</v>
      </c>
      <c r="D1157" s="186" t="e">
        <f t="shared" si="22"/>
        <v>#DIV/0!</v>
      </c>
      <c r="E1157" s="187"/>
    </row>
    <row r="1158" customHeight="1" spans="1:5">
      <c r="A1158" s="188" t="s">
        <v>1022</v>
      </c>
      <c r="B1158" s="189">
        <f>B1159+B1186+B1201</f>
        <v>6369</v>
      </c>
      <c r="C1158" s="189">
        <f>C1159+C1186+C1201</f>
        <v>6370</v>
      </c>
      <c r="D1158" s="190">
        <f t="shared" si="22"/>
        <v>1.0001570105197</v>
      </c>
      <c r="E1158" s="191"/>
    </row>
    <row r="1159" customHeight="1" spans="1:5">
      <c r="A1159" s="192" t="s">
        <v>1023</v>
      </c>
      <c r="B1159" s="193">
        <f>SUM(B1160:B1185)</f>
        <v>6119</v>
      </c>
      <c r="C1159" s="193">
        <f>SUM(C1160:C1185)</f>
        <v>6120</v>
      </c>
      <c r="D1159" s="194">
        <f t="shared" si="22"/>
        <v>1.00016342539631</v>
      </c>
      <c r="E1159" s="195"/>
    </row>
    <row r="1160" customHeight="1" spans="1:5">
      <c r="A1160" s="196" t="s">
        <v>142</v>
      </c>
      <c r="B1160" s="185">
        <v>997</v>
      </c>
      <c r="C1160" s="185">
        <v>998</v>
      </c>
      <c r="D1160" s="186">
        <f t="shared" si="22"/>
        <v>1.00100300902708</v>
      </c>
      <c r="E1160" s="187"/>
    </row>
    <row r="1161" customHeight="1" spans="1:5">
      <c r="A1161" s="196" t="s">
        <v>143</v>
      </c>
      <c r="B1161" s="185">
        <v>0</v>
      </c>
      <c r="C1161" s="185">
        <v>0</v>
      </c>
      <c r="D1161" s="186" t="e">
        <f t="shared" si="22"/>
        <v>#DIV/0!</v>
      </c>
      <c r="E1161" s="187"/>
    </row>
    <row r="1162" customHeight="1" spans="1:5">
      <c r="A1162" s="196" t="s">
        <v>144</v>
      </c>
      <c r="B1162" s="185">
        <v>0</v>
      </c>
      <c r="C1162" s="185">
        <v>0</v>
      </c>
      <c r="D1162" s="186" t="e">
        <f t="shared" si="22"/>
        <v>#DIV/0!</v>
      </c>
      <c r="E1162" s="187"/>
    </row>
    <row r="1163" customHeight="1" spans="1:5">
      <c r="A1163" s="196" t="s">
        <v>1024</v>
      </c>
      <c r="B1163" s="185">
        <v>121</v>
      </c>
      <c r="C1163" s="185">
        <v>121</v>
      </c>
      <c r="D1163" s="186">
        <f t="shared" si="22"/>
        <v>1</v>
      </c>
      <c r="E1163" s="187"/>
    </row>
    <row r="1164" customHeight="1" spans="1:5">
      <c r="A1164" s="196" t="s">
        <v>1025</v>
      </c>
      <c r="B1164" s="185">
        <v>2133</v>
      </c>
      <c r="C1164" s="185">
        <v>2133</v>
      </c>
      <c r="D1164" s="186">
        <f t="shared" si="22"/>
        <v>1</v>
      </c>
      <c r="E1164" s="187"/>
    </row>
    <row r="1165" customHeight="1" spans="1:5">
      <c r="A1165" s="196" t="s">
        <v>1026</v>
      </c>
      <c r="B1165" s="185">
        <v>0</v>
      </c>
      <c r="C1165" s="185">
        <v>0</v>
      </c>
      <c r="D1165" s="186" t="e">
        <f t="shared" si="22"/>
        <v>#DIV/0!</v>
      </c>
      <c r="E1165" s="187"/>
    </row>
    <row r="1166" customHeight="1" spans="1:5">
      <c r="A1166" s="196" t="s">
        <v>1027</v>
      </c>
      <c r="B1166" s="185">
        <v>0</v>
      </c>
      <c r="C1166" s="185">
        <v>0</v>
      </c>
      <c r="D1166" s="186" t="e">
        <f t="shared" si="22"/>
        <v>#DIV/0!</v>
      </c>
      <c r="E1166" s="187"/>
    </row>
    <row r="1167" customHeight="1" spans="1:5">
      <c r="A1167" s="196" t="s">
        <v>1028</v>
      </c>
      <c r="B1167" s="185">
        <v>0</v>
      </c>
      <c r="C1167" s="185">
        <v>0</v>
      </c>
      <c r="D1167" s="186" t="e">
        <f t="shared" si="22"/>
        <v>#DIV/0!</v>
      </c>
      <c r="E1167" s="187"/>
    </row>
    <row r="1168" customHeight="1" spans="1:5">
      <c r="A1168" s="196" t="s">
        <v>1029</v>
      </c>
      <c r="B1168" s="185">
        <v>0</v>
      </c>
      <c r="C1168" s="185">
        <v>0</v>
      </c>
      <c r="D1168" s="186" t="e">
        <f t="shared" si="22"/>
        <v>#DIV/0!</v>
      </c>
      <c r="E1168" s="187"/>
    </row>
    <row r="1169" customHeight="1" spans="1:5">
      <c r="A1169" s="196" t="s">
        <v>1030</v>
      </c>
      <c r="B1169" s="185">
        <v>0</v>
      </c>
      <c r="C1169" s="185">
        <v>0</v>
      </c>
      <c r="D1169" s="186" t="e">
        <f t="shared" si="22"/>
        <v>#DIV/0!</v>
      </c>
      <c r="E1169" s="187"/>
    </row>
    <row r="1170" customHeight="1" spans="1:5">
      <c r="A1170" s="196" t="s">
        <v>1031</v>
      </c>
      <c r="B1170" s="185">
        <v>0</v>
      </c>
      <c r="C1170" s="185">
        <v>0</v>
      </c>
      <c r="D1170" s="186" t="e">
        <f t="shared" si="22"/>
        <v>#DIV/0!</v>
      </c>
      <c r="E1170" s="187"/>
    </row>
    <row r="1171" customHeight="1" spans="1:5">
      <c r="A1171" s="196" t="s">
        <v>1032</v>
      </c>
      <c r="B1171" s="185">
        <v>0</v>
      </c>
      <c r="C1171" s="185">
        <v>0</v>
      </c>
      <c r="D1171" s="186" t="e">
        <f t="shared" si="22"/>
        <v>#DIV/0!</v>
      </c>
      <c r="E1171" s="187"/>
    </row>
    <row r="1172" customHeight="1" spans="1:5">
      <c r="A1172" s="196" t="s">
        <v>1033</v>
      </c>
      <c r="B1172" s="185">
        <v>0</v>
      </c>
      <c r="C1172" s="185">
        <v>0</v>
      </c>
      <c r="D1172" s="186" t="e">
        <f t="shared" si="22"/>
        <v>#DIV/0!</v>
      </c>
      <c r="E1172" s="187"/>
    </row>
    <row r="1173" customHeight="1" spans="1:5">
      <c r="A1173" s="196" t="s">
        <v>1034</v>
      </c>
      <c r="B1173" s="185">
        <v>0</v>
      </c>
      <c r="C1173" s="185">
        <v>0</v>
      </c>
      <c r="D1173" s="186" t="e">
        <f t="shared" si="22"/>
        <v>#DIV/0!</v>
      </c>
      <c r="E1173" s="187"/>
    </row>
    <row r="1174" customHeight="1" spans="1:5">
      <c r="A1174" s="196" t="s">
        <v>1035</v>
      </c>
      <c r="B1174" s="185">
        <v>0</v>
      </c>
      <c r="C1174" s="185">
        <v>0</v>
      </c>
      <c r="D1174" s="186" t="e">
        <f t="shared" si="22"/>
        <v>#DIV/0!</v>
      </c>
      <c r="E1174" s="187"/>
    </row>
    <row r="1175" customHeight="1" spans="1:5">
      <c r="A1175" s="196" t="s">
        <v>1036</v>
      </c>
      <c r="B1175" s="185">
        <v>0</v>
      </c>
      <c r="C1175" s="185">
        <v>0</v>
      </c>
      <c r="D1175" s="186" t="e">
        <f t="shared" si="22"/>
        <v>#DIV/0!</v>
      </c>
      <c r="E1175" s="187"/>
    </row>
    <row r="1176" customHeight="1" spans="1:5">
      <c r="A1176" s="196" t="s">
        <v>1037</v>
      </c>
      <c r="B1176" s="185">
        <v>0</v>
      </c>
      <c r="C1176" s="185">
        <v>0</v>
      </c>
      <c r="D1176" s="186" t="e">
        <f t="shared" si="22"/>
        <v>#DIV/0!</v>
      </c>
      <c r="E1176" s="187"/>
    </row>
    <row r="1177" customHeight="1" spans="1:5">
      <c r="A1177" s="196" t="s">
        <v>1038</v>
      </c>
      <c r="B1177" s="185">
        <v>0</v>
      </c>
      <c r="C1177" s="185">
        <v>0</v>
      </c>
      <c r="D1177" s="186" t="e">
        <f t="shared" si="22"/>
        <v>#DIV/0!</v>
      </c>
      <c r="E1177" s="187"/>
    </row>
    <row r="1178" customHeight="1" spans="1:5">
      <c r="A1178" s="196" t="s">
        <v>1039</v>
      </c>
      <c r="B1178" s="185">
        <v>0</v>
      </c>
      <c r="C1178" s="185">
        <v>0</v>
      </c>
      <c r="D1178" s="186" t="e">
        <f t="shared" si="22"/>
        <v>#DIV/0!</v>
      </c>
      <c r="E1178" s="187"/>
    </row>
    <row r="1179" customHeight="1" spans="1:5">
      <c r="A1179" s="196" t="s">
        <v>1040</v>
      </c>
      <c r="B1179" s="185">
        <v>0</v>
      </c>
      <c r="C1179" s="185">
        <v>0</v>
      </c>
      <c r="D1179" s="186" t="e">
        <f t="shared" si="22"/>
        <v>#DIV/0!</v>
      </c>
      <c r="E1179" s="187"/>
    </row>
    <row r="1180" customHeight="1" spans="1:5">
      <c r="A1180" s="196" t="s">
        <v>1041</v>
      </c>
      <c r="B1180" s="185">
        <v>0</v>
      </c>
      <c r="C1180" s="185">
        <v>0</v>
      </c>
      <c r="D1180" s="186" t="e">
        <f t="shared" si="22"/>
        <v>#DIV/0!</v>
      </c>
      <c r="E1180" s="187"/>
    </row>
    <row r="1181" customHeight="1" spans="1:5">
      <c r="A1181" s="196" t="s">
        <v>1042</v>
      </c>
      <c r="B1181" s="185">
        <v>0</v>
      </c>
      <c r="C1181" s="185">
        <v>0</v>
      </c>
      <c r="D1181" s="186" t="e">
        <f t="shared" si="22"/>
        <v>#DIV/0!</v>
      </c>
      <c r="E1181" s="187"/>
    </row>
    <row r="1182" customHeight="1" spans="1:5">
      <c r="A1182" s="196" t="s">
        <v>1043</v>
      </c>
      <c r="B1182" s="185">
        <v>0</v>
      </c>
      <c r="C1182" s="185">
        <v>0</v>
      </c>
      <c r="D1182" s="186" t="e">
        <f t="shared" si="22"/>
        <v>#DIV/0!</v>
      </c>
      <c r="E1182" s="187"/>
    </row>
    <row r="1183" customHeight="1" spans="1:5">
      <c r="A1183" s="196" t="s">
        <v>1044</v>
      </c>
      <c r="B1183" s="185">
        <v>0</v>
      </c>
      <c r="C1183" s="185">
        <v>0</v>
      </c>
      <c r="D1183" s="186" t="e">
        <f t="shared" si="22"/>
        <v>#DIV/0!</v>
      </c>
      <c r="E1183" s="187"/>
    </row>
    <row r="1184" customHeight="1" spans="1:5">
      <c r="A1184" s="196" t="s">
        <v>151</v>
      </c>
      <c r="B1184" s="185">
        <v>473</v>
      </c>
      <c r="C1184" s="185">
        <v>473</v>
      </c>
      <c r="D1184" s="186">
        <f t="shared" si="22"/>
        <v>1</v>
      </c>
      <c r="E1184" s="187"/>
    </row>
    <row r="1185" customHeight="1" spans="1:5">
      <c r="A1185" s="196" t="s">
        <v>1045</v>
      </c>
      <c r="B1185" s="185">
        <v>2395</v>
      </c>
      <c r="C1185" s="185">
        <v>2395</v>
      </c>
      <c r="D1185" s="186">
        <f t="shared" si="22"/>
        <v>1</v>
      </c>
      <c r="E1185" s="187"/>
    </row>
    <row r="1186" customHeight="1" spans="1:5">
      <c r="A1186" s="192" t="s">
        <v>1046</v>
      </c>
      <c r="B1186" s="193">
        <f>SUM(B1187:B1200)</f>
        <v>250</v>
      </c>
      <c r="C1186" s="193">
        <f>SUM(C1187:C1200)</f>
        <v>250</v>
      </c>
      <c r="D1186" s="194">
        <f t="shared" si="22"/>
        <v>1</v>
      </c>
      <c r="E1186" s="195"/>
    </row>
    <row r="1187" customHeight="1" spans="1:5">
      <c r="A1187" s="196" t="s">
        <v>142</v>
      </c>
      <c r="B1187" s="185">
        <v>0</v>
      </c>
      <c r="C1187" s="185">
        <v>0</v>
      </c>
      <c r="D1187" s="186" t="e">
        <f t="shared" si="22"/>
        <v>#DIV/0!</v>
      </c>
      <c r="E1187" s="187"/>
    </row>
    <row r="1188" customHeight="1" spans="1:5">
      <c r="A1188" s="196" t="s">
        <v>143</v>
      </c>
      <c r="B1188" s="185">
        <v>0</v>
      </c>
      <c r="C1188" s="185">
        <v>0</v>
      </c>
      <c r="D1188" s="186" t="e">
        <f t="shared" si="22"/>
        <v>#DIV/0!</v>
      </c>
      <c r="E1188" s="187"/>
    </row>
    <row r="1189" s="179" customFormat="1" customHeight="1" spans="1:44">
      <c r="A1189" s="196" t="s">
        <v>144</v>
      </c>
      <c r="B1189" s="185">
        <v>0</v>
      </c>
      <c r="C1189" s="185">
        <v>0</v>
      </c>
      <c r="D1189" s="186" t="e">
        <f t="shared" si="22"/>
        <v>#DIV/0!</v>
      </c>
      <c r="E1189" s="187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</row>
    <row r="1190" s="180" customFormat="1" customHeight="1" spans="1:44">
      <c r="A1190" s="196" t="s">
        <v>1047</v>
      </c>
      <c r="B1190" s="185">
        <v>29</v>
      </c>
      <c r="C1190" s="185">
        <v>29</v>
      </c>
      <c r="D1190" s="186">
        <f t="shared" si="22"/>
        <v>1</v>
      </c>
      <c r="E1190" s="187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</row>
    <row r="1191" s="179" customFormat="1" customHeight="1" spans="1:44">
      <c r="A1191" s="196" t="s">
        <v>1048</v>
      </c>
      <c r="B1191" s="185">
        <v>0</v>
      </c>
      <c r="C1191" s="185">
        <v>0</v>
      </c>
      <c r="D1191" s="186" t="e">
        <f t="shared" si="22"/>
        <v>#DIV/0!</v>
      </c>
      <c r="E1191" s="187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</row>
    <row r="1192" customHeight="1" spans="1:5">
      <c r="A1192" s="196" t="s">
        <v>1049</v>
      </c>
      <c r="B1192" s="185">
        <v>0</v>
      </c>
      <c r="C1192" s="185">
        <v>0</v>
      </c>
      <c r="D1192" s="186" t="e">
        <f t="shared" si="22"/>
        <v>#DIV/0!</v>
      </c>
      <c r="E1192" s="187"/>
    </row>
    <row r="1193" customHeight="1" spans="1:5">
      <c r="A1193" s="196" t="s">
        <v>1050</v>
      </c>
      <c r="B1193" s="185">
        <v>0</v>
      </c>
      <c r="C1193" s="185">
        <v>0</v>
      </c>
      <c r="D1193" s="186" t="e">
        <f t="shared" si="22"/>
        <v>#DIV/0!</v>
      </c>
      <c r="E1193" s="187"/>
    </row>
    <row r="1194" customHeight="1" spans="1:5">
      <c r="A1194" s="196" t="s">
        <v>1051</v>
      </c>
      <c r="B1194" s="185">
        <v>0</v>
      </c>
      <c r="C1194" s="185">
        <v>0</v>
      </c>
      <c r="D1194" s="186" t="e">
        <f t="shared" si="22"/>
        <v>#DIV/0!</v>
      </c>
      <c r="E1194" s="187"/>
    </row>
    <row r="1195" customHeight="1" spans="1:5">
      <c r="A1195" s="196" t="s">
        <v>1052</v>
      </c>
      <c r="B1195" s="185">
        <v>0</v>
      </c>
      <c r="C1195" s="185">
        <v>0</v>
      </c>
      <c r="D1195" s="186" t="e">
        <f t="shared" si="22"/>
        <v>#DIV/0!</v>
      </c>
      <c r="E1195" s="187"/>
    </row>
    <row r="1196" customHeight="1" spans="1:5">
      <c r="A1196" s="196" t="s">
        <v>1053</v>
      </c>
      <c r="B1196" s="185">
        <v>0</v>
      </c>
      <c r="C1196" s="185">
        <v>0</v>
      </c>
      <c r="D1196" s="186" t="e">
        <f t="shared" si="22"/>
        <v>#DIV/0!</v>
      </c>
      <c r="E1196" s="187"/>
    </row>
    <row r="1197" customHeight="1" spans="1:5">
      <c r="A1197" s="196" t="s">
        <v>1054</v>
      </c>
      <c r="B1197" s="185">
        <v>0</v>
      </c>
      <c r="C1197" s="185">
        <v>0</v>
      </c>
      <c r="D1197" s="186" t="e">
        <f t="shared" si="22"/>
        <v>#DIV/0!</v>
      </c>
      <c r="E1197" s="187"/>
    </row>
    <row r="1198" customHeight="1" spans="1:5">
      <c r="A1198" s="196" t="s">
        <v>1055</v>
      </c>
      <c r="B1198" s="185">
        <v>0</v>
      </c>
      <c r="C1198" s="185">
        <v>0</v>
      </c>
      <c r="D1198" s="186" t="e">
        <f t="shared" si="22"/>
        <v>#DIV/0!</v>
      </c>
      <c r="E1198" s="187"/>
    </row>
    <row r="1199" customHeight="1" spans="1:5">
      <c r="A1199" s="196" t="s">
        <v>1056</v>
      </c>
      <c r="B1199" s="185">
        <v>0</v>
      </c>
      <c r="C1199" s="185">
        <v>0</v>
      </c>
      <c r="D1199" s="186" t="e">
        <f t="shared" si="22"/>
        <v>#DIV/0!</v>
      </c>
      <c r="E1199" s="187"/>
    </row>
    <row r="1200" s="179" customFormat="1" customHeight="1" spans="1:44">
      <c r="A1200" s="196" t="s">
        <v>1057</v>
      </c>
      <c r="B1200" s="185">
        <v>221</v>
      </c>
      <c r="C1200" s="185">
        <v>221</v>
      </c>
      <c r="D1200" s="186">
        <f t="shared" si="22"/>
        <v>1</v>
      </c>
      <c r="E1200" s="187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</row>
    <row r="1201" customHeight="1" spans="1:5">
      <c r="A1201" s="192" t="s">
        <v>1058</v>
      </c>
      <c r="B1201" s="193">
        <f>B1202</f>
        <v>0</v>
      </c>
      <c r="C1201" s="193">
        <f>C1202</f>
        <v>0</v>
      </c>
      <c r="D1201" s="194" t="e">
        <f t="shared" si="22"/>
        <v>#DIV/0!</v>
      </c>
      <c r="E1201" s="195"/>
    </row>
    <row r="1202" customHeight="1" spans="1:5">
      <c r="A1202" s="196" t="s">
        <v>1059</v>
      </c>
      <c r="B1202" s="185">
        <v>0</v>
      </c>
      <c r="C1202" s="185">
        <v>0</v>
      </c>
      <c r="D1202" s="186" t="e">
        <f t="shared" si="22"/>
        <v>#DIV/0!</v>
      </c>
      <c r="E1202" s="187"/>
    </row>
    <row r="1203" customHeight="1" spans="1:5">
      <c r="A1203" s="188" t="s">
        <v>1060</v>
      </c>
      <c r="B1203" s="189">
        <f>SUM(B1204,B1215,B1219)</f>
        <v>3666</v>
      </c>
      <c r="C1203" s="189">
        <f>SUM(C1204,C1215,C1219)</f>
        <v>3666</v>
      </c>
      <c r="D1203" s="190">
        <f t="shared" si="22"/>
        <v>1</v>
      </c>
      <c r="E1203" s="191"/>
    </row>
    <row r="1204" s="179" customFormat="1" customHeight="1" spans="1:44">
      <c r="A1204" s="192" t="s">
        <v>1061</v>
      </c>
      <c r="B1204" s="193">
        <f>SUM(B1205:B1214)</f>
        <v>3666</v>
      </c>
      <c r="C1204" s="193">
        <f>SUM(C1205:C1214)</f>
        <v>3666</v>
      </c>
      <c r="D1204" s="194">
        <f t="shared" si="22"/>
        <v>1</v>
      </c>
      <c r="E1204" s="19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</row>
    <row r="1205" customHeight="1" spans="1:5">
      <c r="A1205" s="196" t="s">
        <v>1062</v>
      </c>
      <c r="B1205" s="185">
        <v>0</v>
      </c>
      <c r="C1205" s="185">
        <v>0</v>
      </c>
      <c r="D1205" s="186" t="e">
        <f t="shared" si="22"/>
        <v>#DIV/0!</v>
      </c>
      <c r="E1205" s="187"/>
    </row>
    <row r="1206" customHeight="1" spans="1:5">
      <c r="A1206" s="196" t="s">
        <v>1063</v>
      </c>
      <c r="B1206" s="185">
        <v>0</v>
      </c>
      <c r="C1206" s="185">
        <v>0</v>
      </c>
      <c r="D1206" s="186" t="e">
        <f t="shared" si="22"/>
        <v>#DIV/0!</v>
      </c>
      <c r="E1206" s="187"/>
    </row>
    <row r="1207" customHeight="1" spans="1:5">
      <c r="A1207" s="196" t="s">
        <v>1064</v>
      </c>
      <c r="B1207" s="185">
        <v>0</v>
      </c>
      <c r="C1207" s="185">
        <v>0</v>
      </c>
      <c r="D1207" s="186" t="e">
        <f t="shared" si="22"/>
        <v>#DIV/0!</v>
      </c>
      <c r="E1207" s="187"/>
    </row>
    <row r="1208" customHeight="1" spans="1:5">
      <c r="A1208" s="196" t="s">
        <v>1065</v>
      </c>
      <c r="B1208" s="185">
        <v>0</v>
      </c>
      <c r="C1208" s="185">
        <v>0</v>
      </c>
      <c r="D1208" s="186" t="e">
        <f t="shared" si="22"/>
        <v>#DIV/0!</v>
      </c>
      <c r="E1208" s="187"/>
    </row>
    <row r="1209" customHeight="1" spans="1:5">
      <c r="A1209" s="196" t="s">
        <v>1066</v>
      </c>
      <c r="B1209" s="185">
        <v>0</v>
      </c>
      <c r="C1209" s="185">
        <v>0</v>
      </c>
      <c r="D1209" s="186" t="e">
        <f t="shared" si="22"/>
        <v>#DIV/0!</v>
      </c>
      <c r="E1209" s="187"/>
    </row>
    <row r="1210" s="180" customFormat="1" customHeight="1" spans="1:44">
      <c r="A1210" s="196" t="s">
        <v>1067</v>
      </c>
      <c r="B1210" s="185">
        <v>0</v>
      </c>
      <c r="C1210" s="185">
        <v>0</v>
      </c>
      <c r="D1210" s="186" t="e">
        <f t="shared" si="22"/>
        <v>#DIV/0!</v>
      </c>
      <c r="E1210" s="187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</row>
    <row r="1211" s="179" customFormat="1" customHeight="1" spans="1:44">
      <c r="A1211" s="196" t="s">
        <v>1068</v>
      </c>
      <c r="B1211" s="185">
        <v>0</v>
      </c>
      <c r="C1211" s="185">
        <v>0</v>
      </c>
      <c r="D1211" s="186" t="e">
        <f t="shared" ref="D1211:D1274" si="23">C1211/B1211</f>
        <v>#DIV/0!</v>
      </c>
      <c r="E1211" s="187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</row>
    <row r="1212" customHeight="1" spans="1:5">
      <c r="A1212" s="196" t="s">
        <v>1069</v>
      </c>
      <c r="B1212" s="185">
        <v>1982</v>
      </c>
      <c r="C1212" s="185">
        <v>1982</v>
      </c>
      <c r="D1212" s="186">
        <f t="shared" si="23"/>
        <v>1</v>
      </c>
      <c r="E1212" s="187"/>
    </row>
    <row r="1213" customHeight="1" spans="1:5">
      <c r="A1213" s="196" t="s">
        <v>1070</v>
      </c>
      <c r="B1213" s="185">
        <v>0</v>
      </c>
      <c r="C1213" s="185">
        <v>0</v>
      </c>
      <c r="D1213" s="186" t="e">
        <f t="shared" si="23"/>
        <v>#DIV/0!</v>
      </c>
      <c r="E1213" s="187"/>
    </row>
    <row r="1214" customHeight="1" spans="1:5">
      <c r="A1214" s="196" t="s">
        <v>1071</v>
      </c>
      <c r="B1214" s="185">
        <v>1684</v>
      </c>
      <c r="C1214" s="185">
        <v>1684</v>
      </c>
      <c r="D1214" s="186">
        <f t="shared" si="23"/>
        <v>1</v>
      </c>
      <c r="E1214" s="187"/>
    </row>
    <row r="1215" customHeight="1" spans="1:5">
      <c r="A1215" s="192" t="s">
        <v>1072</v>
      </c>
      <c r="B1215" s="193">
        <f>SUM(B1216:B1218)</f>
        <v>0</v>
      </c>
      <c r="C1215" s="193">
        <f>SUM(C1216:C1218)</f>
        <v>0</v>
      </c>
      <c r="D1215" s="194" t="e">
        <f t="shared" si="23"/>
        <v>#DIV/0!</v>
      </c>
      <c r="E1215" s="195"/>
    </row>
    <row r="1216" customHeight="1" spans="1:5">
      <c r="A1216" s="196" t="s">
        <v>1073</v>
      </c>
      <c r="B1216" s="185">
        <v>0</v>
      </c>
      <c r="C1216" s="185">
        <v>0</v>
      </c>
      <c r="D1216" s="186" t="e">
        <f t="shared" si="23"/>
        <v>#DIV/0!</v>
      </c>
      <c r="E1216" s="187"/>
    </row>
    <row r="1217" customHeight="1" spans="1:5">
      <c r="A1217" s="196" t="s">
        <v>1074</v>
      </c>
      <c r="B1217" s="185">
        <v>0</v>
      </c>
      <c r="C1217" s="185">
        <v>0</v>
      </c>
      <c r="D1217" s="186" t="e">
        <f t="shared" si="23"/>
        <v>#DIV/0!</v>
      </c>
      <c r="E1217" s="187"/>
    </row>
    <row r="1218" customHeight="1" spans="1:5">
      <c r="A1218" s="196" t="s">
        <v>1075</v>
      </c>
      <c r="B1218" s="185">
        <v>0</v>
      </c>
      <c r="C1218" s="185">
        <v>0</v>
      </c>
      <c r="D1218" s="186" t="e">
        <f t="shared" si="23"/>
        <v>#DIV/0!</v>
      </c>
      <c r="E1218" s="187"/>
    </row>
    <row r="1219" customHeight="1" spans="1:5">
      <c r="A1219" s="192" t="s">
        <v>1076</v>
      </c>
      <c r="B1219" s="193">
        <f>SUM(B1220:B1222)</f>
        <v>0</v>
      </c>
      <c r="C1219" s="193">
        <f>SUM(C1220:C1222)</f>
        <v>0</v>
      </c>
      <c r="D1219" s="194" t="e">
        <f t="shared" si="23"/>
        <v>#DIV/0!</v>
      </c>
      <c r="E1219" s="195"/>
    </row>
    <row r="1220" customHeight="1" spans="1:5">
      <c r="A1220" s="196" t="s">
        <v>1077</v>
      </c>
      <c r="B1220" s="185">
        <v>0</v>
      </c>
      <c r="C1220" s="185">
        <v>0</v>
      </c>
      <c r="D1220" s="186" t="e">
        <f t="shared" si="23"/>
        <v>#DIV/0!</v>
      </c>
      <c r="E1220" s="187"/>
    </row>
    <row r="1221" customHeight="1" spans="1:5">
      <c r="A1221" s="196" t="s">
        <v>1078</v>
      </c>
      <c r="B1221" s="185">
        <v>0</v>
      </c>
      <c r="C1221" s="185">
        <v>0</v>
      </c>
      <c r="D1221" s="186" t="e">
        <f t="shared" si="23"/>
        <v>#DIV/0!</v>
      </c>
      <c r="E1221" s="187"/>
    </row>
    <row r="1222" customHeight="1" spans="1:5">
      <c r="A1222" s="196" t="s">
        <v>1079</v>
      </c>
      <c r="B1222" s="185">
        <v>0</v>
      </c>
      <c r="C1222" s="185">
        <v>0</v>
      </c>
      <c r="D1222" s="186" t="e">
        <f t="shared" si="23"/>
        <v>#DIV/0!</v>
      </c>
      <c r="E1222" s="187"/>
    </row>
    <row r="1223" customHeight="1" spans="1:5">
      <c r="A1223" s="188" t="s">
        <v>1080</v>
      </c>
      <c r="B1223" s="189">
        <f>SUM(B1224,B1239,B1253,B1258,B1264)</f>
        <v>1783</v>
      </c>
      <c r="C1223" s="189">
        <f>SUM(C1224,C1239,C1253,C1258,C1264)</f>
        <v>1790</v>
      </c>
      <c r="D1223" s="190">
        <f t="shared" si="23"/>
        <v>1.00392596747056</v>
      </c>
      <c r="E1223" s="191"/>
    </row>
    <row r="1224" customHeight="1" spans="1:5">
      <c r="A1224" s="192" t="s">
        <v>1081</v>
      </c>
      <c r="B1224" s="193">
        <f>SUM(B1225:B1238)</f>
        <v>699</v>
      </c>
      <c r="C1224" s="193">
        <f>SUM(C1225:C1238)</f>
        <v>700</v>
      </c>
      <c r="D1224" s="194">
        <f t="shared" si="23"/>
        <v>1.00143061516452</v>
      </c>
      <c r="E1224" s="195"/>
    </row>
    <row r="1225" customHeight="1" spans="1:5">
      <c r="A1225" s="196" t="s">
        <v>142</v>
      </c>
      <c r="B1225" s="185">
        <v>0</v>
      </c>
      <c r="C1225" s="185">
        <v>0</v>
      </c>
      <c r="D1225" s="186" t="e">
        <f t="shared" si="23"/>
        <v>#DIV/0!</v>
      </c>
      <c r="E1225" s="187"/>
    </row>
    <row r="1226" s="179" customFormat="1" customHeight="1" spans="1:44">
      <c r="A1226" s="196" t="s">
        <v>143</v>
      </c>
      <c r="B1226" s="185">
        <v>0</v>
      </c>
      <c r="C1226" s="185">
        <v>0</v>
      </c>
      <c r="D1226" s="186" t="e">
        <f t="shared" si="23"/>
        <v>#DIV/0!</v>
      </c>
      <c r="E1226" s="187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</row>
    <row r="1227" customHeight="1" spans="1:5">
      <c r="A1227" s="196" t="s">
        <v>144</v>
      </c>
      <c r="B1227" s="185">
        <v>0</v>
      </c>
      <c r="C1227" s="185">
        <v>0</v>
      </c>
      <c r="D1227" s="186" t="e">
        <f t="shared" si="23"/>
        <v>#DIV/0!</v>
      </c>
      <c r="E1227" s="187"/>
    </row>
    <row r="1228" customHeight="1" spans="1:5">
      <c r="A1228" s="196" t="s">
        <v>1082</v>
      </c>
      <c r="B1228" s="185">
        <v>0</v>
      </c>
      <c r="C1228" s="185">
        <v>0</v>
      </c>
      <c r="D1228" s="186" t="e">
        <f t="shared" si="23"/>
        <v>#DIV/0!</v>
      </c>
      <c r="E1228" s="187"/>
    </row>
    <row r="1229" customHeight="1" spans="1:5">
      <c r="A1229" s="196" t="s">
        <v>1083</v>
      </c>
      <c r="B1229" s="185">
        <v>0</v>
      </c>
      <c r="C1229" s="185">
        <v>0</v>
      </c>
      <c r="D1229" s="186" t="e">
        <f t="shared" si="23"/>
        <v>#DIV/0!</v>
      </c>
      <c r="E1229" s="187"/>
    </row>
    <row r="1230" customHeight="1" spans="1:5">
      <c r="A1230" s="196" t="s">
        <v>1084</v>
      </c>
      <c r="B1230" s="185">
        <v>0</v>
      </c>
      <c r="C1230" s="185">
        <v>0</v>
      </c>
      <c r="D1230" s="186" t="e">
        <f t="shared" si="23"/>
        <v>#DIV/0!</v>
      </c>
      <c r="E1230" s="187"/>
    </row>
    <row r="1231" customHeight="1" spans="1:5">
      <c r="A1231" s="196" t="s">
        <v>1085</v>
      </c>
      <c r="B1231" s="185">
        <v>0</v>
      </c>
      <c r="C1231" s="185">
        <v>0</v>
      </c>
      <c r="D1231" s="186" t="e">
        <f t="shared" si="23"/>
        <v>#DIV/0!</v>
      </c>
      <c r="E1231" s="187"/>
    </row>
    <row r="1232" customHeight="1" spans="1:5">
      <c r="A1232" s="196" t="s">
        <v>1086</v>
      </c>
      <c r="B1232" s="185">
        <v>0</v>
      </c>
      <c r="C1232" s="185">
        <v>0</v>
      </c>
      <c r="D1232" s="186" t="e">
        <f t="shared" si="23"/>
        <v>#DIV/0!</v>
      </c>
      <c r="E1232" s="187"/>
    </row>
    <row r="1233" customHeight="1" spans="1:5">
      <c r="A1233" s="196" t="s">
        <v>1087</v>
      </c>
      <c r="B1233" s="185">
        <v>0</v>
      </c>
      <c r="C1233" s="185">
        <v>0</v>
      </c>
      <c r="D1233" s="186" t="e">
        <f t="shared" si="23"/>
        <v>#DIV/0!</v>
      </c>
      <c r="E1233" s="187"/>
    </row>
    <row r="1234" customHeight="1" spans="1:5">
      <c r="A1234" s="196" t="s">
        <v>1088</v>
      </c>
      <c r="B1234" s="185">
        <v>0</v>
      </c>
      <c r="C1234" s="185">
        <v>0</v>
      </c>
      <c r="D1234" s="186" t="e">
        <f t="shared" si="23"/>
        <v>#DIV/0!</v>
      </c>
      <c r="E1234" s="187"/>
    </row>
    <row r="1235" customHeight="1" spans="1:5">
      <c r="A1235" s="196" t="s">
        <v>1089</v>
      </c>
      <c r="B1235" s="185">
        <v>699</v>
      </c>
      <c r="C1235" s="185">
        <v>700</v>
      </c>
      <c r="D1235" s="186">
        <f t="shared" si="23"/>
        <v>1.00143061516452</v>
      </c>
      <c r="E1235" s="187"/>
    </row>
    <row r="1236" customHeight="1" spans="1:5">
      <c r="A1236" s="196" t="s">
        <v>1090</v>
      </c>
      <c r="B1236" s="185">
        <v>0</v>
      </c>
      <c r="C1236" s="185">
        <v>0</v>
      </c>
      <c r="D1236" s="186" t="e">
        <f t="shared" si="23"/>
        <v>#DIV/0!</v>
      </c>
      <c r="E1236" s="187"/>
    </row>
    <row r="1237" customHeight="1" spans="1:5">
      <c r="A1237" s="196" t="s">
        <v>151</v>
      </c>
      <c r="B1237" s="185">
        <v>0</v>
      </c>
      <c r="C1237" s="185">
        <v>0</v>
      </c>
      <c r="D1237" s="186" t="e">
        <f t="shared" si="23"/>
        <v>#DIV/0!</v>
      </c>
      <c r="E1237" s="187"/>
    </row>
    <row r="1238" customHeight="1" spans="1:5">
      <c r="A1238" s="196" t="s">
        <v>1091</v>
      </c>
      <c r="B1238" s="185">
        <v>0</v>
      </c>
      <c r="C1238" s="185">
        <v>0</v>
      </c>
      <c r="D1238" s="186" t="e">
        <f t="shared" si="23"/>
        <v>#DIV/0!</v>
      </c>
      <c r="E1238" s="187"/>
    </row>
    <row r="1239" customHeight="1" spans="1:5">
      <c r="A1239" s="192" t="s">
        <v>1092</v>
      </c>
      <c r="B1239" s="193">
        <f>SUM(B1240:B1252)</f>
        <v>0</v>
      </c>
      <c r="C1239" s="193">
        <f>SUM(C1240:C1252)</f>
        <v>0</v>
      </c>
      <c r="D1239" s="194" t="e">
        <f t="shared" si="23"/>
        <v>#DIV/0!</v>
      </c>
      <c r="E1239" s="195"/>
    </row>
    <row r="1240" s="179" customFormat="1" customHeight="1" spans="1:44">
      <c r="A1240" s="196" t="s">
        <v>142</v>
      </c>
      <c r="B1240" s="185">
        <v>0</v>
      </c>
      <c r="C1240" s="185">
        <v>0</v>
      </c>
      <c r="D1240" s="186" t="e">
        <f t="shared" si="23"/>
        <v>#DIV/0!</v>
      </c>
      <c r="E1240" s="187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</row>
    <row r="1241" customHeight="1" spans="1:5">
      <c r="A1241" s="196" t="s">
        <v>143</v>
      </c>
      <c r="B1241" s="185">
        <v>0</v>
      </c>
      <c r="C1241" s="185">
        <v>0</v>
      </c>
      <c r="D1241" s="186" t="e">
        <f t="shared" si="23"/>
        <v>#DIV/0!</v>
      </c>
      <c r="E1241" s="187"/>
    </row>
    <row r="1242" customHeight="1" spans="1:5">
      <c r="A1242" s="196" t="s">
        <v>144</v>
      </c>
      <c r="B1242" s="185">
        <v>0</v>
      </c>
      <c r="C1242" s="185">
        <v>0</v>
      </c>
      <c r="D1242" s="186" t="e">
        <f t="shared" si="23"/>
        <v>#DIV/0!</v>
      </c>
      <c r="E1242" s="187"/>
    </row>
    <row r="1243" customHeight="1" spans="1:5">
      <c r="A1243" s="196" t="s">
        <v>1093</v>
      </c>
      <c r="B1243" s="185">
        <v>0</v>
      </c>
      <c r="C1243" s="185">
        <v>0</v>
      </c>
      <c r="D1243" s="186" t="e">
        <f t="shared" si="23"/>
        <v>#DIV/0!</v>
      </c>
      <c r="E1243" s="187"/>
    </row>
    <row r="1244" customHeight="1" spans="1:5">
      <c r="A1244" s="196" t="s">
        <v>1094</v>
      </c>
      <c r="B1244" s="185">
        <v>0</v>
      </c>
      <c r="C1244" s="185">
        <v>0</v>
      </c>
      <c r="D1244" s="186" t="e">
        <f t="shared" si="23"/>
        <v>#DIV/0!</v>
      </c>
      <c r="E1244" s="187"/>
    </row>
    <row r="1245" s="179" customFormat="1" customHeight="1" spans="1:44">
      <c r="A1245" s="196" t="s">
        <v>1095</v>
      </c>
      <c r="B1245" s="185">
        <v>0</v>
      </c>
      <c r="C1245" s="185">
        <v>0</v>
      </c>
      <c r="D1245" s="186" t="e">
        <f t="shared" si="23"/>
        <v>#DIV/0!</v>
      </c>
      <c r="E1245" s="187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</row>
    <row r="1246" customHeight="1" spans="1:5">
      <c r="A1246" s="196" t="s">
        <v>1096</v>
      </c>
      <c r="B1246" s="185">
        <v>0</v>
      </c>
      <c r="C1246" s="185">
        <v>0</v>
      </c>
      <c r="D1246" s="186" t="e">
        <f t="shared" si="23"/>
        <v>#DIV/0!</v>
      </c>
      <c r="E1246" s="187"/>
    </row>
    <row r="1247" customHeight="1" spans="1:5">
      <c r="A1247" s="196" t="s">
        <v>1097</v>
      </c>
      <c r="B1247" s="185">
        <v>0</v>
      </c>
      <c r="C1247" s="185">
        <v>0</v>
      </c>
      <c r="D1247" s="186" t="e">
        <f t="shared" si="23"/>
        <v>#DIV/0!</v>
      </c>
      <c r="E1247" s="187"/>
    </row>
    <row r="1248" customHeight="1" spans="1:5">
      <c r="A1248" s="196" t="s">
        <v>1098</v>
      </c>
      <c r="B1248" s="185">
        <v>0</v>
      </c>
      <c r="C1248" s="185">
        <v>0</v>
      </c>
      <c r="D1248" s="186" t="e">
        <f t="shared" si="23"/>
        <v>#DIV/0!</v>
      </c>
      <c r="E1248" s="187"/>
    </row>
    <row r="1249" customHeight="1" spans="1:5">
      <c r="A1249" s="196" t="s">
        <v>1099</v>
      </c>
      <c r="B1249" s="185">
        <v>0</v>
      </c>
      <c r="C1249" s="185">
        <v>0</v>
      </c>
      <c r="D1249" s="186" t="e">
        <f t="shared" si="23"/>
        <v>#DIV/0!</v>
      </c>
      <c r="E1249" s="187"/>
    </row>
    <row r="1250" customHeight="1" spans="1:5">
      <c r="A1250" s="196" t="s">
        <v>1100</v>
      </c>
      <c r="B1250" s="185">
        <v>0</v>
      </c>
      <c r="C1250" s="185">
        <v>0</v>
      </c>
      <c r="D1250" s="186" t="e">
        <f t="shared" si="23"/>
        <v>#DIV/0!</v>
      </c>
      <c r="E1250" s="187"/>
    </row>
    <row r="1251" s="179" customFormat="1" customHeight="1" spans="1:44">
      <c r="A1251" s="196" t="s">
        <v>151</v>
      </c>
      <c r="B1251" s="185">
        <v>0</v>
      </c>
      <c r="C1251" s="185">
        <v>0</v>
      </c>
      <c r="D1251" s="186" t="e">
        <f t="shared" si="23"/>
        <v>#DIV/0!</v>
      </c>
      <c r="E1251" s="187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</row>
    <row r="1252" customHeight="1" spans="1:5">
      <c r="A1252" s="196" t="s">
        <v>1101</v>
      </c>
      <c r="B1252" s="185">
        <v>0</v>
      </c>
      <c r="C1252" s="185">
        <v>0</v>
      </c>
      <c r="D1252" s="186" t="e">
        <f t="shared" si="23"/>
        <v>#DIV/0!</v>
      </c>
      <c r="E1252" s="187"/>
    </row>
    <row r="1253" customHeight="1" spans="1:5">
      <c r="A1253" s="192" t="s">
        <v>1102</v>
      </c>
      <c r="B1253" s="193">
        <f>SUM(B1254:B1257)</f>
        <v>0</v>
      </c>
      <c r="C1253" s="193">
        <f>SUM(C1254:C1257)</f>
        <v>0</v>
      </c>
      <c r="D1253" s="194" t="e">
        <f t="shared" si="23"/>
        <v>#DIV/0!</v>
      </c>
      <c r="E1253" s="195"/>
    </row>
    <row r="1254" customHeight="1" spans="1:5">
      <c r="A1254" s="196" t="s">
        <v>1103</v>
      </c>
      <c r="B1254" s="185">
        <v>0</v>
      </c>
      <c r="C1254" s="185">
        <v>0</v>
      </c>
      <c r="D1254" s="186" t="e">
        <f t="shared" si="23"/>
        <v>#DIV/0!</v>
      </c>
      <c r="E1254" s="187"/>
    </row>
    <row r="1255" customHeight="1" spans="1:5">
      <c r="A1255" s="196" t="s">
        <v>1104</v>
      </c>
      <c r="B1255" s="185">
        <v>0</v>
      </c>
      <c r="C1255" s="185">
        <v>0</v>
      </c>
      <c r="D1255" s="186" t="e">
        <f t="shared" si="23"/>
        <v>#DIV/0!</v>
      </c>
      <c r="E1255" s="187"/>
    </row>
    <row r="1256" customHeight="1" spans="1:5">
      <c r="A1256" s="196" t="s">
        <v>1105</v>
      </c>
      <c r="B1256" s="185">
        <v>0</v>
      </c>
      <c r="C1256" s="185">
        <v>0</v>
      </c>
      <c r="D1256" s="186" t="e">
        <f t="shared" si="23"/>
        <v>#DIV/0!</v>
      </c>
      <c r="E1256" s="187"/>
    </row>
    <row r="1257" customHeight="1" spans="1:5">
      <c r="A1257" s="196" t="s">
        <v>1106</v>
      </c>
      <c r="B1257" s="185">
        <v>0</v>
      </c>
      <c r="C1257" s="185">
        <v>0</v>
      </c>
      <c r="D1257" s="186" t="e">
        <f t="shared" si="23"/>
        <v>#DIV/0!</v>
      </c>
      <c r="E1257" s="187"/>
    </row>
    <row r="1258" customHeight="1" spans="1:5">
      <c r="A1258" s="192" t="s">
        <v>1107</v>
      </c>
      <c r="B1258" s="193">
        <f>SUM(B1259:B1263)</f>
        <v>0</v>
      </c>
      <c r="C1258" s="193">
        <f>SUM(C1259:C1263)</f>
        <v>0</v>
      </c>
      <c r="D1258" s="194" t="e">
        <f t="shared" si="23"/>
        <v>#DIV/0!</v>
      </c>
      <c r="E1258" s="195"/>
    </row>
    <row r="1259" customHeight="1" spans="1:5">
      <c r="A1259" s="196" t="s">
        <v>1108</v>
      </c>
      <c r="B1259" s="185">
        <v>0</v>
      </c>
      <c r="C1259" s="185">
        <v>0</v>
      </c>
      <c r="D1259" s="186" t="e">
        <f t="shared" si="23"/>
        <v>#DIV/0!</v>
      </c>
      <c r="E1259" s="187"/>
    </row>
    <row r="1260" customHeight="1" spans="1:5">
      <c r="A1260" s="196" t="s">
        <v>1109</v>
      </c>
      <c r="B1260" s="185">
        <v>0</v>
      </c>
      <c r="C1260" s="185">
        <v>0</v>
      </c>
      <c r="D1260" s="186" t="e">
        <f t="shared" si="23"/>
        <v>#DIV/0!</v>
      </c>
      <c r="E1260" s="187"/>
    </row>
    <row r="1261" customHeight="1" spans="1:5">
      <c r="A1261" s="196" t="s">
        <v>1110</v>
      </c>
      <c r="B1261" s="185">
        <v>0</v>
      </c>
      <c r="C1261" s="185">
        <v>0</v>
      </c>
      <c r="D1261" s="186" t="e">
        <f t="shared" si="23"/>
        <v>#DIV/0!</v>
      </c>
      <c r="E1261" s="187"/>
    </row>
    <row r="1262" customHeight="1" spans="1:5">
      <c r="A1262" s="196" t="s">
        <v>1111</v>
      </c>
      <c r="B1262" s="185">
        <v>0</v>
      </c>
      <c r="C1262" s="185">
        <v>0</v>
      </c>
      <c r="D1262" s="186" t="e">
        <f t="shared" si="23"/>
        <v>#DIV/0!</v>
      </c>
      <c r="E1262" s="187"/>
    </row>
    <row r="1263" s="180" customFormat="1" customHeight="1" spans="1:44">
      <c r="A1263" s="196" t="s">
        <v>1112</v>
      </c>
      <c r="B1263" s="185">
        <v>0</v>
      </c>
      <c r="C1263" s="185">
        <v>0</v>
      </c>
      <c r="D1263" s="186" t="e">
        <f t="shared" si="23"/>
        <v>#DIV/0!</v>
      </c>
      <c r="E1263" s="187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</row>
    <row r="1264" s="180" customFormat="1" customHeight="1" spans="1:44">
      <c r="A1264" s="192" t="s">
        <v>1113</v>
      </c>
      <c r="B1264" s="193">
        <f>SUM(B1265:B1275)</f>
        <v>1084</v>
      </c>
      <c r="C1264" s="193">
        <f>SUM(C1265:C1275)</f>
        <v>1090</v>
      </c>
      <c r="D1264" s="194">
        <f t="shared" si="23"/>
        <v>1.00553505535055</v>
      </c>
      <c r="E1264" s="19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</row>
    <row r="1265" s="179" customFormat="1" customHeight="1" spans="1:44">
      <c r="A1265" s="196" t="s">
        <v>1114</v>
      </c>
      <c r="B1265" s="185">
        <v>0</v>
      </c>
      <c r="C1265" s="185">
        <v>0</v>
      </c>
      <c r="D1265" s="186" t="e">
        <f t="shared" si="23"/>
        <v>#DIV/0!</v>
      </c>
      <c r="E1265" s="187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</row>
    <row r="1266" customHeight="1" spans="1:5">
      <c r="A1266" s="196" t="s">
        <v>1115</v>
      </c>
      <c r="B1266" s="185">
        <v>0</v>
      </c>
      <c r="C1266" s="185">
        <v>0</v>
      </c>
      <c r="D1266" s="186" t="e">
        <f t="shared" si="23"/>
        <v>#DIV/0!</v>
      </c>
      <c r="E1266" s="187"/>
    </row>
    <row r="1267" customHeight="1" spans="1:5">
      <c r="A1267" s="196" t="s">
        <v>1116</v>
      </c>
      <c r="B1267" s="185">
        <v>0</v>
      </c>
      <c r="C1267" s="185">
        <v>0</v>
      </c>
      <c r="D1267" s="186" t="e">
        <f t="shared" si="23"/>
        <v>#DIV/0!</v>
      </c>
      <c r="E1267" s="187"/>
    </row>
    <row r="1268" customHeight="1" spans="1:5">
      <c r="A1268" s="196" t="s">
        <v>1117</v>
      </c>
      <c r="B1268" s="185">
        <v>0</v>
      </c>
      <c r="C1268" s="185">
        <v>0</v>
      </c>
      <c r="D1268" s="186" t="e">
        <f t="shared" si="23"/>
        <v>#DIV/0!</v>
      </c>
      <c r="E1268" s="187"/>
    </row>
    <row r="1269" customHeight="1" spans="1:5">
      <c r="A1269" s="196" t="s">
        <v>1118</v>
      </c>
      <c r="B1269" s="185">
        <v>0</v>
      </c>
      <c r="C1269" s="185">
        <v>0</v>
      </c>
      <c r="D1269" s="186" t="e">
        <f t="shared" si="23"/>
        <v>#DIV/0!</v>
      </c>
      <c r="E1269" s="187"/>
    </row>
    <row r="1270" s="180" customFormat="1" customHeight="1" spans="1:44">
      <c r="A1270" s="196" t="s">
        <v>1119</v>
      </c>
      <c r="B1270" s="185">
        <v>0</v>
      </c>
      <c r="C1270" s="185">
        <v>0</v>
      </c>
      <c r="D1270" s="186" t="e">
        <f t="shared" si="23"/>
        <v>#DIV/0!</v>
      </c>
      <c r="E1270" s="187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</row>
    <row r="1271" s="179" customFormat="1" customHeight="1" spans="1:44">
      <c r="A1271" s="196" t="s">
        <v>1120</v>
      </c>
      <c r="B1271" s="185">
        <v>0</v>
      </c>
      <c r="C1271" s="185">
        <v>0</v>
      </c>
      <c r="D1271" s="186" t="e">
        <f t="shared" si="23"/>
        <v>#DIV/0!</v>
      </c>
      <c r="E1271" s="187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</row>
    <row r="1272" s="180" customFormat="1" customHeight="1" spans="1:44">
      <c r="A1272" s="196" t="s">
        <v>1121</v>
      </c>
      <c r="B1272" s="185">
        <v>0</v>
      </c>
      <c r="C1272" s="185">
        <v>0</v>
      </c>
      <c r="D1272" s="186" t="e">
        <f t="shared" si="23"/>
        <v>#DIV/0!</v>
      </c>
      <c r="E1272" s="187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</row>
    <row r="1273" customHeight="1" spans="1:5">
      <c r="A1273" s="196" t="s">
        <v>1122</v>
      </c>
      <c r="B1273" s="185">
        <v>0</v>
      </c>
      <c r="C1273" s="185">
        <v>0</v>
      </c>
      <c r="D1273" s="186" t="e">
        <f t="shared" si="23"/>
        <v>#DIV/0!</v>
      </c>
      <c r="E1273" s="187"/>
    </row>
    <row r="1274" customHeight="1" spans="1:5">
      <c r="A1274" s="196" t="s">
        <v>1123</v>
      </c>
      <c r="B1274" s="185">
        <v>0</v>
      </c>
      <c r="C1274" s="185">
        <v>0</v>
      </c>
      <c r="D1274" s="186" t="e">
        <f t="shared" si="23"/>
        <v>#DIV/0!</v>
      </c>
      <c r="E1274" s="187"/>
    </row>
    <row r="1275" customHeight="1" spans="1:5">
      <c r="A1275" s="196" t="s">
        <v>1124</v>
      </c>
      <c r="B1275" s="185">
        <v>1084</v>
      </c>
      <c r="C1275" s="185">
        <v>1090</v>
      </c>
      <c r="D1275" s="186">
        <f t="shared" ref="D1275:D1338" si="24">C1275/B1275</f>
        <v>1.00553505535055</v>
      </c>
      <c r="E1275" s="187"/>
    </row>
    <row r="1276" customHeight="1" spans="1:5">
      <c r="A1276" s="188" t="s">
        <v>1125</v>
      </c>
      <c r="B1276" s="189">
        <f>B1277+B1289+B1295+B1301+B1309+B1322+B1326+B1332</f>
        <v>4923</v>
      </c>
      <c r="C1276" s="189">
        <f>C1277+C1289+C1295+C1301+C1309+C1322+C1326+C1332</f>
        <v>4960</v>
      </c>
      <c r="D1276" s="190">
        <f t="shared" si="24"/>
        <v>1.00751574243348</v>
      </c>
      <c r="E1276" s="191"/>
    </row>
    <row r="1277" customHeight="1" spans="1:5">
      <c r="A1277" s="192" t="s">
        <v>1126</v>
      </c>
      <c r="B1277" s="193">
        <f>SUM(B1278:B1288)</f>
        <v>1793</v>
      </c>
      <c r="C1277" s="193">
        <f>SUM(C1278:C1288)</f>
        <v>1810</v>
      </c>
      <c r="D1277" s="194">
        <f t="shared" si="24"/>
        <v>1.00948131622978</v>
      </c>
      <c r="E1277" s="195"/>
    </row>
    <row r="1278" customHeight="1" spans="1:5">
      <c r="A1278" s="196" t="s">
        <v>142</v>
      </c>
      <c r="B1278" s="185">
        <v>1284</v>
      </c>
      <c r="C1278" s="185">
        <v>1300</v>
      </c>
      <c r="D1278" s="186">
        <f t="shared" si="24"/>
        <v>1.01246105919003</v>
      </c>
      <c r="E1278" s="187"/>
    </row>
    <row r="1279" customHeight="1" spans="1:5">
      <c r="A1279" s="196" t="s">
        <v>143</v>
      </c>
      <c r="B1279" s="185">
        <v>0</v>
      </c>
      <c r="C1279" s="185">
        <v>0</v>
      </c>
      <c r="D1279" s="186" t="e">
        <f t="shared" si="24"/>
        <v>#DIV/0!</v>
      </c>
      <c r="E1279" s="187"/>
    </row>
    <row r="1280" customHeight="1" spans="1:5">
      <c r="A1280" s="196" t="s">
        <v>144</v>
      </c>
      <c r="B1280" s="185">
        <v>0</v>
      </c>
      <c r="C1280" s="185">
        <v>0</v>
      </c>
      <c r="D1280" s="186" t="e">
        <f t="shared" si="24"/>
        <v>#DIV/0!</v>
      </c>
      <c r="E1280" s="187"/>
    </row>
    <row r="1281" customHeight="1" spans="1:5">
      <c r="A1281" s="196" t="s">
        <v>1127</v>
      </c>
      <c r="B1281" s="185">
        <v>0</v>
      </c>
      <c r="C1281" s="185">
        <v>0</v>
      </c>
      <c r="D1281" s="186" t="e">
        <f t="shared" si="24"/>
        <v>#DIV/0!</v>
      </c>
      <c r="E1281" s="187"/>
    </row>
    <row r="1282" customHeight="1" spans="1:5">
      <c r="A1282" s="196" t="s">
        <v>1128</v>
      </c>
      <c r="B1282" s="185">
        <v>0</v>
      </c>
      <c r="C1282" s="185">
        <v>0</v>
      </c>
      <c r="D1282" s="186" t="e">
        <f t="shared" si="24"/>
        <v>#DIV/0!</v>
      </c>
      <c r="E1282" s="187"/>
    </row>
    <row r="1283" customHeight="1" spans="1:5">
      <c r="A1283" s="196" t="s">
        <v>1129</v>
      </c>
      <c r="B1283" s="185">
        <v>0</v>
      </c>
      <c r="C1283" s="185">
        <v>0</v>
      </c>
      <c r="D1283" s="186" t="e">
        <f t="shared" si="24"/>
        <v>#DIV/0!</v>
      </c>
      <c r="E1283" s="187"/>
    </row>
    <row r="1284" customHeight="1" spans="1:5">
      <c r="A1284" s="196" t="s">
        <v>1130</v>
      </c>
      <c r="B1284" s="185">
        <v>0</v>
      </c>
      <c r="C1284" s="185">
        <v>0</v>
      </c>
      <c r="D1284" s="186" t="e">
        <f t="shared" si="24"/>
        <v>#DIV/0!</v>
      </c>
      <c r="E1284" s="187"/>
    </row>
    <row r="1285" customHeight="1" spans="1:5">
      <c r="A1285" s="196" t="s">
        <v>1131</v>
      </c>
      <c r="B1285" s="185">
        <v>0</v>
      </c>
      <c r="C1285" s="185">
        <v>0</v>
      </c>
      <c r="D1285" s="186" t="e">
        <f t="shared" si="24"/>
        <v>#DIV/0!</v>
      </c>
      <c r="E1285" s="187"/>
    </row>
    <row r="1286" customHeight="1" spans="1:5">
      <c r="A1286" s="196" t="s">
        <v>1132</v>
      </c>
      <c r="B1286" s="185">
        <v>0</v>
      </c>
      <c r="C1286" s="185">
        <v>0</v>
      </c>
      <c r="D1286" s="186" t="e">
        <f t="shared" si="24"/>
        <v>#DIV/0!</v>
      </c>
      <c r="E1286" s="187"/>
    </row>
    <row r="1287" customHeight="1" spans="1:5">
      <c r="A1287" s="196" t="s">
        <v>151</v>
      </c>
      <c r="B1287" s="185">
        <v>0</v>
      </c>
      <c r="C1287" s="185">
        <v>0</v>
      </c>
      <c r="D1287" s="186" t="e">
        <f t="shared" si="24"/>
        <v>#DIV/0!</v>
      </c>
      <c r="E1287" s="187"/>
    </row>
    <row r="1288" customHeight="1" spans="1:5">
      <c r="A1288" s="196" t="s">
        <v>1133</v>
      </c>
      <c r="B1288" s="185">
        <v>509</v>
      </c>
      <c r="C1288" s="185">
        <v>510</v>
      </c>
      <c r="D1288" s="186">
        <f t="shared" si="24"/>
        <v>1.00196463654224</v>
      </c>
      <c r="E1288" s="187"/>
    </row>
    <row r="1289" customHeight="1" spans="1:5">
      <c r="A1289" s="192" t="s">
        <v>1134</v>
      </c>
      <c r="B1289" s="193">
        <f>SUM(B1290:B1294)</f>
        <v>3130</v>
      </c>
      <c r="C1289" s="193">
        <f>SUM(C1290:C1294)</f>
        <v>3150</v>
      </c>
      <c r="D1289" s="194">
        <f t="shared" si="24"/>
        <v>1.00638977635783</v>
      </c>
      <c r="E1289" s="195"/>
    </row>
    <row r="1290" customHeight="1" spans="1:5">
      <c r="A1290" s="196" t="s">
        <v>142</v>
      </c>
      <c r="B1290" s="185">
        <v>0</v>
      </c>
      <c r="C1290" s="185">
        <v>0</v>
      </c>
      <c r="D1290" s="186" t="e">
        <f t="shared" si="24"/>
        <v>#DIV/0!</v>
      </c>
      <c r="E1290" s="187"/>
    </row>
    <row r="1291" customHeight="1" spans="1:5">
      <c r="A1291" s="196" t="s">
        <v>143</v>
      </c>
      <c r="B1291" s="185">
        <v>0</v>
      </c>
      <c r="C1291" s="185">
        <v>0</v>
      </c>
      <c r="D1291" s="186" t="e">
        <f t="shared" si="24"/>
        <v>#DIV/0!</v>
      </c>
      <c r="E1291" s="187"/>
    </row>
    <row r="1292" customHeight="1" spans="1:5">
      <c r="A1292" s="196" t="s">
        <v>144</v>
      </c>
      <c r="B1292" s="185">
        <v>0</v>
      </c>
      <c r="C1292" s="185">
        <v>0</v>
      </c>
      <c r="D1292" s="186" t="e">
        <f t="shared" si="24"/>
        <v>#DIV/0!</v>
      </c>
      <c r="E1292" s="187"/>
    </row>
    <row r="1293" customHeight="1" spans="1:5">
      <c r="A1293" s="196" t="s">
        <v>1135</v>
      </c>
      <c r="B1293" s="185">
        <v>223</v>
      </c>
      <c r="C1293" s="185">
        <v>230</v>
      </c>
      <c r="D1293" s="186">
        <f t="shared" si="24"/>
        <v>1.03139013452915</v>
      </c>
      <c r="E1293" s="187"/>
    </row>
    <row r="1294" customHeight="1" spans="1:5">
      <c r="A1294" s="196" t="s">
        <v>1136</v>
      </c>
      <c r="B1294" s="185">
        <v>2907</v>
      </c>
      <c r="C1294" s="185">
        <v>2920</v>
      </c>
      <c r="D1294" s="186">
        <f t="shared" si="24"/>
        <v>1.00447196422429</v>
      </c>
      <c r="E1294" s="187"/>
    </row>
    <row r="1295" customHeight="1" spans="1:5">
      <c r="A1295" s="192" t="s">
        <v>1137</v>
      </c>
      <c r="B1295" s="193">
        <f>SUM(B1296:B1300)</f>
        <v>0</v>
      </c>
      <c r="C1295" s="193">
        <f>SUM(C1296:C1300)</f>
        <v>0</v>
      </c>
      <c r="D1295" s="194" t="e">
        <f t="shared" si="24"/>
        <v>#DIV/0!</v>
      </c>
      <c r="E1295" s="195"/>
    </row>
    <row r="1296" customHeight="1" spans="1:5">
      <c r="A1296" s="196" t="s">
        <v>142</v>
      </c>
      <c r="B1296" s="185">
        <v>0</v>
      </c>
      <c r="C1296" s="185">
        <v>0</v>
      </c>
      <c r="D1296" s="186" t="e">
        <f t="shared" si="24"/>
        <v>#DIV/0!</v>
      </c>
      <c r="E1296" s="187"/>
    </row>
    <row r="1297" customHeight="1" spans="1:5">
      <c r="A1297" s="196" t="s">
        <v>143</v>
      </c>
      <c r="B1297" s="185">
        <v>0</v>
      </c>
      <c r="C1297" s="185">
        <v>0</v>
      </c>
      <c r="D1297" s="186" t="e">
        <f t="shared" si="24"/>
        <v>#DIV/0!</v>
      </c>
      <c r="E1297" s="187"/>
    </row>
    <row r="1298" customHeight="1" spans="1:5">
      <c r="A1298" s="196" t="s">
        <v>144</v>
      </c>
      <c r="B1298" s="185">
        <v>0</v>
      </c>
      <c r="C1298" s="185">
        <v>0</v>
      </c>
      <c r="D1298" s="186" t="e">
        <f t="shared" si="24"/>
        <v>#DIV/0!</v>
      </c>
      <c r="E1298" s="187"/>
    </row>
    <row r="1299" customHeight="1" spans="1:5">
      <c r="A1299" s="196" t="s">
        <v>1138</v>
      </c>
      <c r="B1299" s="185">
        <v>0</v>
      </c>
      <c r="C1299" s="185">
        <v>0</v>
      </c>
      <c r="D1299" s="186" t="e">
        <f t="shared" si="24"/>
        <v>#DIV/0!</v>
      </c>
      <c r="E1299" s="187"/>
    </row>
    <row r="1300" customHeight="1" spans="1:5">
      <c r="A1300" s="196" t="s">
        <v>1139</v>
      </c>
      <c r="B1300" s="185">
        <v>0</v>
      </c>
      <c r="C1300" s="185">
        <v>0</v>
      </c>
      <c r="D1300" s="186" t="e">
        <f t="shared" si="24"/>
        <v>#DIV/0!</v>
      </c>
      <c r="E1300" s="187"/>
    </row>
    <row r="1301" customHeight="1" spans="1:5">
      <c r="A1301" s="192" t="s">
        <v>1140</v>
      </c>
      <c r="B1301" s="193">
        <f>SUM(B1302:B1308)</f>
        <v>0</v>
      </c>
      <c r="C1301" s="193">
        <f>SUM(C1302:C1308)</f>
        <v>0</v>
      </c>
      <c r="D1301" s="194" t="e">
        <f t="shared" si="24"/>
        <v>#DIV/0!</v>
      </c>
      <c r="E1301" s="195"/>
    </row>
    <row r="1302" customHeight="1" spans="1:5">
      <c r="A1302" s="196" t="s">
        <v>142</v>
      </c>
      <c r="B1302" s="185">
        <v>0</v>
      </c>
      <c r="C1302" s="185">
        <v>0</v>
      </c>
      <c r="D1302" s="186" t="e">
        <f t="shared" si="24"/>
        <v>#DIV/0!</v>
      </c>
      <c r="E1302" s="187"/>
    </row>
    <row r="1303" customHeight="1" spans="1:5">
      <c r="A1303" s="196" t="s">
        <v>143</v>
      </c>
      <c r="B1303" s="185">
        <v>0</v>
      </c>
      <c r="C1303" s="185">
        <v>0</v>
      </c>
      <c r="D1303" s="186" t="e">
        <f t="shared" si="24"/>
        <v>#DIV/0!</v>
      </c>
      <c r="E1303" s="187"/>
    </row>
    <row r="1304" customHeight="1" spans="1:5">
      <c r="A1304" s="196" t="s">
        <v>144</v>
      </c>
      <c r="B1304" s="185">
        <v>0</v>
      </c>
      <c r="C1304" s="185">
        <v>0</v>
      </c>
      <c r="D1304" s="186" t="e">
        <f t="shared" si="24"/>
        <v>#DIV/0!</v>
      </c>
      <c r="E1304" s="187"/>
    </row>
    <row r="1305" customHeight="1" spans="1:5">
      <c r="A1305" s="196" t="s">
        <v>1141</v>
      </c>
      <c r="B1305" s="185">
        <v>0</v>
      </c>
      <c r="C1305" s="185">
        <v>0</v>
      </c>
      <c r="D1305" s="186" t="e">
        <f t="shared" si="24"/>
        <v>#DIV/0!</v>
      </c>
      <c r="E1305" s="187"/>
    </row>
    <row r="1306" customHeight="1" spans="1:5">
      <c r="A1306" s="196" t="s">
        <v>1142</v>
      </c>
      <c r="B1306" s="185">
        <v>0</v>
      </c>
      <c r="C1306" s="185">
        <v>0</v>
      </c>
      <c r="D1306" s="186" t="e">
        <f t="shared" si="24"/>
        <v>#DIV/0!</v>
      </c>
      <c r="E1306" s="187"/>
    </row>
    <row r="1307" customHeight="1" spans="1:5">
      <c r="A1307" s="196" t="s">
        <v>151</v>
      </c>
      <c r="B1307" s="185">
        <v>0</v>
      </c>
      <c r="C1307" s="185">
        <v>0</v>
      </c>
      <c r="D1307" s="186" t="e">
        <f t="shared" si="24"/>
        <v>#DIV/0!</v>
      </c>
      <c r="E1307" s="187"/>
    </row>
    <row r="1308" customHeight="1" spans="1:5">
      <c r="A1308" s="196" t="s">
        <v>1143</v>
      </c>
      <c r="B1308" s="185">
        <v>0</v>
      </c>
      <c r="C1308" s="185">
        <v>0</v>
      </c>
      <c r="D1308" s="186" t="e">
        <f t="shared" si="24"/>
        <v>#DIV/0!</v>
      </c>
      <c r="E1308" s="187"/>
    </row>
    <row r="1309" customHeight="1" spans="1:5">
      <c r="A1309" s="192" t="s">
        <v>1144</v>
      </c>
      <c r="B1309" s="193">
        <f>SUM(B1310:B1321)</f>
        <v>0</v>
      </c>
      <c r="C1309" s="193">
        <f>SUM(C1310:C1321)</f>
        <v>0</v>
      </c>
      <c r="D1309" s="194" t="e">
        <f t="shared" si="24"/>
        <v>#DIV/0!</v>
      </c>
      <c r="E1309" s="195"/>
    </row>
    <row r="1310" customHeight="1" spans="1:5">
      <c r="A1310" s="196" t="s">
        <v>142</v>
      </c>
      <c r="B1310" s="185">
        <v>0</v>
      </c>
      <c r="C1310" s="185">
        <v>0</v>
      </c>
      <c r="D1310" s="186" t="e">
        <f t="shared" si="24"/>
        <v>#DIV/0!</v>
      </c>
      <c r="E1310" s="187"/>
    </row>
    <row r="1311" customHeight="1" spans="1:5">
      <c r="A1311" s="196" t="s">
        <v>143</v>
      </c>
      <c r="B1311" s="185">
        <v>0</v>
      </c>
      <c r="C1311" s="185">
        <v>0</v>
      </c>
      <c r="D1311" s="186" t="e">
        <f t="shared" si="24"/>
        <v>#DIV/0!</v>
      </c>
      <c r="E1311" s="187"/>
    </row>
    <row r="1312" customHeight="1" spans="1:5">
      <c r="A1312" s="196" t="s">
        <v>144</v>
      </c>
      <c r="B1312" s="185">
        <v>0</v>
      </c>
      <c r="C1312" s="185">
        <v>0</v>
      </c>
      <c r="D1312" s="186" t="e">
        <f t="shared" si="24"/>
        <v>#DIV/0!</v>
      </c>
      <c r="E1312" s="187"/>
    </row>
    <row r="1313" customHeight="1" spans="1:5">
      <c r="A1313" s="196" t="s">
        <v>1145</v>
      </c>
      <c r="B1313" s="185">
        <v>0</v>
      </c>
      <c r="C1313" s="185">
        <v>0</v>
      </c>
      <c r="D1313" s="186" t="e">
        <f t="shared" si="24"/>
        <v>#DIV/0!</v>
      </c>
      <c r="E1313" s="187"/>
    </row>
    <row r="1314" customHeight="1" spans="1:5">
      <c r="A1314" s="196" t="s">
        <v>1146</v>
      </c>
      <c r="B1314" s="185">
        <v>0</v>
      </c>
      <c r="C1314" s="185">
        <v>0</v>
      </c>
      <c r="D1314" s="186" t="e">
        <f t="shared" si="24"/>
        <v>#DIV/0!</v>
      </c>
      <c r="E1314" s="187"/>
    </row>
    <row r="1315" customHeight="1" spans="1:5">
      <c r="A1315" s="196" t="s">
        <v>1147</v>
      </c>
      <c r="B1315" s="185">
        <v>0</v>
      </c>
      <c r="C1315" s="185">
        <v>0</v>
      </c>
      <c r="D1315" s="186" t="e">
        <f t="shared" si="24"/>
        <v>#DIV/0!</v>
      </c>
      <c r="E1315" s="187"/>
    </row>
    <row r="1316" customHeight="1" spans="1:5">
      <c r="A1316" s="196" t="s">
        <v>1148</v>
      </c>
      <c r="B1316" s="185">
        <v>0</v>
      </c>
      <c r="C1316" s="185">
        <v>0</v>
      </c>
      <c r="D1316" s="186" t="e">
        <f t="shared" si="24"/>
        <v>#DIV/0!</v>
      </c>
      <c r="E1316" s="187"/>
    </row>
    <row r="1317" customHeight="1" spans="1:5">
      <c r="A1317" s="196" t="s">
        <v>1149</v>
      </c>
      <c r="B1317" s="185">
        <v>0</v>
      </c>
      <c r="C1317" s="185">
        <v>0</v>
      </c>
      <c r="D1317" s="186" t="e">
        <f t="shared" si="24"/>
        <v>#DIV/0!</v>
      </c>
      <c r="E1317" s="187"/>
    </row>
    <row r="1318" customHeight="1" spans="1:5">
      <c r="A1318" s="196" t="s">
        <v>1150</v>
      </c>
      <c r="B1318" s="185">
        <v>0</v>
      </c>
      <c r="C1318" s="185">
        <v>0</v>
      </c>
      <c r="D1318" s="186" t="e">
        <f t="shared" si="24"/>
        <v>#DIV/0!</v>
      </c>
      <c r="E1318" s="187"/>
    </row>
    <row r="1319" customHeight="1" spans="1:5">
      <c r="A1319" s="196" t="s">
        <v>1151</v>
      </c>
      <c r="B1319" s="185">
        <v>0</v>
      </c>
      <c r="C1319" s="185">
        <v>0</v>
      </c>
      <c r="D1319" s="186" t="e">
        <f t="shared" si="24"/>
        <v>#DIV/0!</v>
      </c>
      <c r="E1319" s="187"/>
    </row>
    <row r="1320" customHeight="1" spans="1:5">
      <c r="A1320" s="196" t="s">
        <v>1152</v>
      </c>
      <c r="B1320" s="185">
        <v>0</v>
      </c>
      <c r="C1320" s="185">
        <v>0</v>
      </c>
      <c r="D1320" s="186" t="e">
        <f t="shared" si="24"/>
        <v>#DIV/0!</v>
      </c>
      <c r="E1320" s="187"/>
    </row>
    <row r="1321" customHeight="1" spans="1:5">
      <c r="A1321" s="196" t="s">
        <v>1153</v>
      </c>
      <c r="B1321" s="185">
        <v>0</v>
      </c>
      <c r="C1321" s="185">
        <v>0</v>
      </c>
      <c r="D1321" s="186" t="e">
        <f t="shared" si="24"/>
        <v>#DIV/0!</v>
      </c>
      <c r="E1321" s="187"/>
    </row>
    <row r="1322" customHeight="1" spans="1:5">
      <c r="A1322" s="192" t="s">
        <v>1154</v>
      </c>
      <c r="B1322" s="193">
        <f>SUM(B1323:B1325)</f>
        <v>0</v>
      </c>
      <c r="C1322" s="193">
        <f>SUM(C1323:C1325)</f>
        <v>0</v>
      </c>
      <c r="D1322" s="194" t="e">
        <f t="shared" si="24"/>
        <v>#DIV/0!</v>
      </c>
      <c r="E1322" s="195"/>
    </row>
    <row r="1323" customHeight="1" spans="1:5">
      <c r="A1323" s="196" t="s">
        <v>1155</v>
      </c>
      <c r="B1323" s="185">
        <v>0</v>
      </c>
      <c r="C1323" s="185">
        <v>0</v>
      </c>
      <c r="D1323" s="186" t="e">
        <f t="shared" si="24"/>
        <v>#DIV/0!</v>
      </c>
      <c r="E1323" s="187"/>
    </row>
    <row r="1324" customHeight="1" spans="1:5">
      <c r="A1324" s="196" t="s">
        <v>1156</v>
      </c>
      <c r="B1324" s="185">
        <v>0</v>
      </c>
      <c r="C1324" s="185">
        <v>0</v>
      </c>
      <c r="D1324" s="186" t="e">
        <f t="shared" si="24"/>
        <v>#DIV/0!</v>
      </c>
      <c r="E1324" s="187"/>
    </row>
    <row r="1325" customHeight="1" spans="1:5">
      <c r="A1325" s="196" t="s">
        <v>1157</v>
      </c>
      <c r="B1325" s="185">
        <v>0</v>
      </c>
      <c r="C1325" s="185">
        <v>0</v>
      </c>
      <c r="D1325" s="186" t="e">
        <f t="shared" si="24"/>
        <v>#DIV/0!</v>
      </c>
      <c r="E1325" s="187"/>
    </row>
    <row r="1326" customHeight="1" spans="1:5">
      <c r="A1326" s="192" t="s">
        <v>1158</v>
      </c>
      <c r="B1326" s="193">
        <f>SUM(B1327:B1331)</f>
        <v>0</v>
      </c>
      <c r="C1326" s="193">
        <f>SUM(C1327:C1331)</f>
        <v>0</v>
      </c>
      <c r="D1326" s="194" t="e">
        <f t="shared" si="24"/>
        <v>#DIV/0!</v>
      </c>
      <c r="E1326" s="195"/>
    </row>
    <row r="1327" customHeight="1" spans="1:5">
      <c r="A1327" s="196" t="s">
        <v>1159</v>
      </c>
      <c r="B1327" s="185">
        <v>0</v>
      </c>
      <c r="C1327" s="185">
        <v>0</v>
      </c>
      <c r="D1327" s="186" t="e">
        <f t="shared" si="24"/>
        <v>#DIV/0!</v>
      </c>
      <c r="E1327" s="187"/>
    </row>
    <row r="1328" customHeight="1" spans="1:5">
      <c r="A1328" s="196" t="s">
        <v>1160</v>
      </c>
      <c r="B1328" s="185">
        <v>0</v>
      </c>
      <c r="C1328" s="185">
        <v>0</v>
      </c>
      <c r="D1328" s="186" t="e">
        <f t="shared" si="24"/>
        <v>#DIV/0!</v>
      </c>
      <c r="E1328" s="187"/>
    </row>
    <row r="1329" customHeight="1" spans="1:5">
      <c r="A1329" s="196" t="s">
        <v>1161</v>
      </c>
      <c r="B1329" s="185">
        <v>0</v>
      </c>
      <c r="C1329" s="185">
        <v>0</v>
      </c>
      <c r="D1329" s="186" t="e">
        <f t="shared" si="24"/>
        <v>#DIV/0!</v>
      </c>
      <c r="E1329" s="187"/>
    </row>
    <row r="1330" customHeight="1" spans="1:5">
      <c r="A1330" s="196" t="s">
        <v>1162</v>
      </c>
      <c r="B1330" s="185">
        <v>0</v>
      </c>
      <c r="C1330" s="185">
        <v>0</v>
      </c>
      <c r="D1330" s="186" t="e">
        <f t="shared" si="24"/>
        <v>#DIV/0!</v>
      </c>
      <c r="E1330" s="187"/>
    </row>
    <row r="1331" customHeight="1" spans="1:5">
      <c r="A1331" s="196" t="s">
        <v>1163</v>
      </c>
      <c r="B1331" s="185">
        <v>0</v>
      </c>
      <c r="C1331" s="185">
        <v>0</v>
      </c>
      <c r="D1331" s="186" t="e">
        <f t="shared" si="24"/>
        <v>#DIV/0!</v>
      </c>
      <c r="E1331" s="187"/>
    </row>
    <row r="1332" customHeight="1" spans="1:5">
      <c r="A1332" s="184" t="s">
        <v>1164</v>
      </c>
      <c r="B1332" s="185">
        <v>0</v>
      </c>
      <c r="C1332" s="185">
        <v>0</v>
      </c>
      <c r="D1332" s="186" t="e">
        <f t="shared" si="24"/>
        <v>#DIV/0!</v>
      </c>
      <c r="E1332" s="187"/>
    </row>
    <row r="1333" customHeight="1" spans="1:5">
      <c r="A1333" s="188" t="s">
        <v>132</v>
      </c>
      <c r="B1333" s="189">
        <f>B1334</f>
        <v>4341</v>
      </c>
      <c r="C1333" s="189">
        <f>C1334</f>
        <v>4620</v>
      </c>
      <c r="D1333" s="190">
        <f t="shared" si="24"/>
        <v>1.06427090532135</v>
      </c>
      <c r="E1333" s="191"/>
    </row>
    <row r="1334" customHeight="1" spans="1:5">
      <c r="A1334" s="192" t="s">
        <v>1021</v>
      </c>
      <c r="B1334" s="193">
        <f>B1335</f>
        <v>4341</v>
      </c>
      <c r="C1334" s="193">
        <f>C1335</f>
        <v>4620</v>
      </c>
      <c r="D1334" s="194">
        <f t="shared" si="24"/>
        <v>1.06427090532135</v>
      </c>
      <c r="E1334" s="195"/>
    </row>
    <row r="1335" customHeight="1" spans="1:5">
      <c r="A1335" s="196" t="s">
        <v>306</v>
      </c>
      <c r="B1335" s="185">
        <v>4341</v>
      </c>
      <c r="C1335" s="185">
        <v>4620</v>
      </c>
      <c r="D1335" s="186">
        <f t="shared" si="24"/>
        <v>1.06427090532135</v>
      </c>
      <c r="E1335" s="187"/>
    </row>
    <row r="1336" customHeight="1" spans="1:5">
      <c r="A1336" s="188" t="s">
        <v>1165</v>
      </c>
      <c r="B1336" s="189">
        <f>SUM(B1337:B1339)</f>
        <v>13100</v>
      </c>
      <c r="C1336" s="189">
        <f>SUM(C1337:C1339)</f>
        <v>27500</v>
      </c>
      <c r="D1336" s="190">
        <f t="shared" si="24"/>
        <v>2.09923664122137</v>
      </c>
      <c r="E1336" s="191"/>
    </row>
    <row r="1337" customHeight="1" spans="1:5">
      <c r="A1337" s="184" t="s">
        <v>1166</v>
      </c>
      <c r="B1337" s="185">
        <v>0</v>
      </c>
      <c r="C1337" s="185">
        <v>0</v>
      </c>
      <c r="D1337" s="186" t="e">
        <f t="shared" si="24"/>
        <v>#DIV/0!</v>
      </c>
      <c r="E1337" s="187"/>
    </row>
    <row r="1338" customHeight="1" spans="1:5">
      <c r="A1338" s="184" t="s">
        <v>1167</v>
      </c>
      <c r="B1338" s="185">
        <v>0</v>
      </c>
      <c r="C1338" s="185">
        <v>0</v>
      </c>
      <c r="D1338" s="186" t="e">
        <f t="shared" si="24"/>
        <v>#DIV/0!</v>
      </c>
      <c r="E1338" s="187"/>
    </row>
    <row r="1339" customHeight="1" spans="1:5">
      <c r="A1339" s="192" t="s">
        <v>1168</v>
      </c>
      <c r="B1339" s="193">
        <f>SUM(B1340:B1343)</f>
        <v>13100</v>
      </c>
      <c r="C1339" s="193">
        <f>SUM(C1340:C1343)</f>
        <v>27500</v>
      </c>
      <c r="D1339" s="194">
        <f t="shared" ref="D1339:D1347" si="25">C1339/B1339</f>
        <v>2.09923664122137</v>
      </c>
      <c r="E1339" s="195"/>
    </row>
    <row r="1340" customHeight="1" spans="1:5">
      <c r="A1340" s="196" t="s">
        <v>1169</v>
      </c>
      <c r="B1340" s="185">
        <v>13100</v>
      </c>
      <c r="C1340" s="185">
        <v>27500</v>
      </c>
      <c r="D1340" s="186">
        <f t="shared" si="25"/>
        <v>2.09923664122137</v>
      </c>
      <c r="E1340" s="187"/>
    </row>
    <row r="1341" customHeight="1" spans="1:5">
      <c r="A1341" s="196" t="s">
        <v>1170</v>
      </c>
      <c r="B1341" s="185">
        <v>0</v>
      </c>
      <c r="C1341" s="185">
        <v>0</v>
      </c>
      <c r="D1341" s="186" t="e">
        <f t="shared" si="25"/>
        <v>#DIV/0!</v>
      </c>
      <c r="E1341" s="187"/>
    </row>
    <row r="1342" ht="42" customHeight="1" spans="1:5">
      <c r="A1342" s="196" t="s">
        <v>1171</v>
      </c>
      <c r="B1342" s="185">
        <v>0</v>
      </c>
      <c r="C1342" s="185">
        <v>0</v>
      </c>
      <c r="D1342" s="186" t="e">
        <f t="shared" si="25"/>
        <v>#DIV/0!</v>
      </c>
      <c r="E1342" s="187"/>
    </row>
    <row r="1343" customHeight="1" spans="1:5">
      <c r="A1343" s="196" t="s">
        <v>1172</v>
      </c>
      <c r="B1343" s="185">
        <v>0</v>
      </c>
      <c r="C1343" s="185">
        <v>0</v>
      </c>
      <c r="D1343" s="186" t="e">
        <f t="shared" si="25"/>
        <v>#DIV/0!</v>
      </c>
      <c r="E1343" s="187"/>
    </row>
    <row r="1344" customHeight="1" spans="1:5">
      <c r="A1344" s="188" t="s">
        <v>1173</v>
      </c>
      <c r="B1344" s="189">
        <f>SUM(B1345:B1347)</f>
        <v>37</v>
      </c>
      <c r="C1344" s="189">
        <f>SUM(C1345:C1347)</f>
        <v>0</v>
      </c>
      <c r="D1344" s="190">
        <f t="shared" si="25"/>
        <v>0</v>
      </c>
      <c r="E1344" s="191"/>
    </row>
    <row r="1345" customHeight="1" spans="1:5">
      <c r="A1345" s="184" t="s">
        <v>1174</v>
      </c>
      <c r="B1345" s="185">
        <v>0</v>
      </c>
      <c r="C1345" s="185">
        <v>0</v>
      </c>
      <c r="D1345" s="186" t="e">
        <f t="shared" si="25"/>
        <v>#DIV/0!</v>
      </c>
      <c r="E1345" s="187"/>
    </row>
    <row r="1346" customHeight="1" spans="1:5">
      <c r="A1346" s="184" t="s">
        <v>1175</v>
      </c>
      <c r="B1346" s="185">
        <v>0</v>
      </c>
      <c r="C1346" s="185">
        <v>0</v>
      </c>
      <c r="D1346" s="186" t="e">
        <f t="shared" si="25"/>
        <v>#DIV/0!</v>
      </c>
      <c r="E1346" s="187"/>
    </row>
    <row r="1347" customHeight="1" spans="1:5">
      <c r="A1347" s="197" t="s">
        <v>1176</v>
      </c>
      <c r="B1347" s="198">
        <v>37</v>
      </c>
      <c r="C1347" s="198"/>
      <c r="D1347" s="199">
        <f t="shared" si="25"/>
        <v>0</v>
      </c>
      <c r="E1347" s="200"/>
    </row>
  </sheetData>
  <autoFilter ref="A4:AR1347">
    <extLst/>
  </autoFilter>
  <mergeCells count="1">
    <mergeCell ref="A1:E1"/>
  </mergeCells>
  <pageMargins left="0.707638888888889" right="0.707638888888889" top="0.747916666666667" bottom="0.747916666666667" header="0.313888888888889" footer="0.313888888888889"/>
  <pageSetup paperSize="9" scale="8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</sheetPr>
  <dimension ref="A1:XDI68"/>
  <sheetViews>
    <sheetView showGridLines="0" showZeros="0" view="pageBreakPreview" zoomScaleNormal="100" workbookViewId="0">
      <selection activeCell="A5" sqref="A5:A68"/>
    </sheetView>
  </sheetViews>
  <sheetFormatPr defaultColWidth="8.75" defaultRowHeight="15"/>
  <cols>
    <col min="1" max="1" width="40.125" style="152" customWidth="1"/>
    <col min="2" max="2" width="12.875" style="153" customWidth="1"/>
    <col min="3" max="5" width="12.875" style="154" customWidth="1"/>
    <col min="6" max="207" width="8.75" style="152"/>
    <col min="208" max="16384" width="8.75" style="5"/>
  </cols>
  <sheetData>
    <row r="1" s="5" customFormat="1" ht="48" customHeight="1" spans="1:5">
      <c r="A1" s="155" t="s">
        <v>1179</v>
      </c>
      <c r="B1" s="155"/>
      <c r="C1" s="156"/>
      <c r="D1" s="155"/>
      <c r="E1" s="155"/>
    </row>
    <row r="2" s="5" customFormat="1" ht="18.95" customHeight="1" spans="1:5">
      <c r="A2" s="157" t="s">
        <v>1180</v>
      </c>
      <c r="B2" s="158"/>
      <c r="C2" s="159"/>
      <c r="D2" s="160"/>
      <c r="E2" s="161" t="s">
        <v>6</v>
      </c>
    </row>
    <row r="3" s="5" customFormat="1" ht="42" customHeight="1" spans="1:5">
      <c r="A3" s="162" t="s">
        <v>71</v>
      </c>
      <c r="B3" s="163" t="s">
        <v>136</v>
      </c>
      <c r="C3" s="164" t="s">
        <v>73</v>
      </c>
      <c r="D3" s="163" t="s">
        <v>137</v>
      </c>
      <c r="E3" s="165" t="s">
        <v>138</v>
      </c>
    </row>
    <row r="4" s="149" customFormat="1" ht="20.1" customHeight="1" spans="1:23">
      <c r="A4" s="166" t="s">
        <v>1181</v>
      </c>
      <c r="B4" s="167">
        <f>B5+B10+B21+B29+B36+B40+B43+B47+B50+B56+B59+B64</f>
        <v>938000</v>
      </c>
      <c r="C4" s="167">
        <f>C5+C10+C21+C29+C36+C40+C43+C47+C50+C56+C59+C64</f>
        <v>983000</v>
      </c>
      <c r="D4" s="168">
        <f>C4/B4</f>
        <v>1.04797441364606</v>
      </c>
      <c r="E4" s="169">
        <f>E5+E10+E21+E29+E36+E40+E43+E47+E50+E56+E59+E64</f>
        <v>0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</row>
    <row r="5" s="149" customFormat="1" ht="20.1" customHeight="1" spans="1:23">
      <c r="A5" s="170" t="s">
        <v>75</v>
      </c>
      <c r="B5" s="171">
        <f>SUM(B6:B9)</f>
        <v>137664</v>
      </c>
      <c r="C5" s="171">
        <f>SUM(C6:C9)</f>
        <v>137900</v>
      </c>
      <c r="D5" s="172">
        <f t="shared" ref="D5:D36" si="0">C5/B5</f>
        <v>1.00171431892143</v>
      </c>
      <c r="E5" s="173">
        <f t="shared" ref="C5:E5" si="1">SUM(E6:E9)</f>
        <v>0</v>
      </c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</row>
    <row r="6" s="150" customFormat="1" ht="20.1" customHeight="1" spans="1:5">
      <c r="A6" s="174" t="s">
        <v>76</v>
      </c>
      <c r="B6" s="175">
        <v>74968</v>
      </c>
      <c r="C6" s="175">
        <v>75200</v>
      </c>
      <c r="D6" s="176">
        <f t="shared" si="0"/>
        <v>1.00309465371892</v>
      </c>
      <c r="E6" s="177"/>
    </row>
    <row r="7" s="150" customFormat="1" ht="20.1" customHeight="1" spans="1:5">
      <c r="A7" s="174" t="s">
        <v>77</v>
      </c>
      <c r="B7" s="175">
        <v>16280</v>
      </c>
      <c r="C7" s="175">
        <v>16300</v>
      </c>
      <c r="D7" s="176">
        <f t="shared" si="0"/>
        <v>1.0012285012285</v>
      </c>
      <c r="E7" s="177"/>
    </row>
    <row r="8" s="150" customFormat="1" ht="20.1" customHeight="1" spans="1:5">
      <c r="A8" s="174" t="s">
        <v>78</v>
      </c>
      <c r="B8" s="175">
        <v>26401</v>
      </c>
      <c r="C8" s="175">
        <v>26400</v>
      </c>
      <c r="D8" s="176">
        <f t="shared" si="0"/>
        <v>0.999962122646869</v>
      </c>
      <c r="E8" s="177"/>
    </row>
    <row r="9" s="150" customFormat="1" ht="20.1" customHeight="1" spans="1:5">
      <c r="A9" s="174" t="s">
        <v>79</v>
      </c>
      <c r="B9" s="175">
        <v>20015</v>
      </c>
      <c r="C9" s="175">
        <v>20000</v>
      </c>
      <c r="D9" s="176">
        <f t="shared" si="0"/>
        <v>0.999250562078441</v>
      </c>
      <c r="E9" s="177"/>
    </row>
    <row r="10" s="150" customFormat="1" ht="20.1" customHeight="1" spans="1:5">
      <c r="A10" s="170" t="s">
        <v>80</v>
      </c>
      <c r="B10" s="171">
        <f>SUM(B11:B20)</f>
        <v>98371</v>
      </c>
      <c r="C10" s="171">
        <f>SUM(C11:C20)</f>
        <v>98318</v>
      </c>
      <c r="D10" s="172">
        <f t="shared" si="0"/>
        <v>0.999461223328013</v>
      </c>
      <c r="E10" s="173">
        <f t="shared" ref="C10:E10" si="2">SUM(E11:E20)</f>
        <v>0</v>
      </c>
    </row>
    <row r="11" s="150" customFormat="1" ht="20.1" customHeight="1" spans="1:5">
      <c r="A11" s="174" t="s">
        <v>81</v>
      </c>
      <c r="B11" s="175">
        <v>27558</v>
      </c>
      <c r="C11" s="175">
        <v>27111</v>
      </c>
      <c r="D11" s="176">
        <f t="shared" si="0"/>
        <v>0.983779664707163</v>
      </c>
      <c r="E11" s="177"/>
    </row>
    <row r="12" s="150" customFormat="1" ht="20.1" customHeight="1" spans="1:5">
      <c r="A12" s="174" t="s">
        <v>82</v>
      </c>
      <c r="B12" s="175">
        <v>99</v>
      </c>
      <c r="C12" s="175">
        <v>100</v>
      </c>
      <c r="D12" s="176">
        <f t="shared" si="0"/>
        <v>1.01010101010101</v>
      </c>
      <c r="E12" s="177"/>
    </row>
    <row r="13" s="151" customFormat="1" ht="20.1" customHeight="1" spans="1:23">
      <c r="A13" s="174" t="s">
        <v>83</v>
      </c>
      <c r="B13" s="175">
        <v>51</v>
      </c>
      <c r="C13" s="175">
        <v>50</v>
      </c>
      <c r="D13" s="176">
        <f t="shared" si="0"/>
        <v>0.980392156862745</v>
      </c>
      <c r="E13" s="177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</row>
    <row r="14" s="150" customFormat="1" ht="20.1" customHeight="1" spans="1:5">
      <c r="A14" s="174" t="s">
        <v>84</v>
      </c>
      <c r="B14" s="175">
        <v>115</v>
      </c>
      <c r="C14" s="175">
        <v>120</v>
      </c>
      <c r="D14" s="176">
        <f t="shared" si="0"/>
        <v>1.04347826086957</v>
      </c>
      <c r="E14" s="177"/>
    </row>
    <row r="15" ht="20.1" customHeight="1" spans="1:5">
      <c r="A15" s="174" t="s">
        <v>85</v>
      </c>
      <c r="B15" s="175">
        <v>51407</v>
      </c>
      <c r="C15" s="175">
        <v>51400</v>
      </c>
      <c r="D15" s="176">
        <f t="shared" si="0"/>
        <v>0.999863831773883</v>
      </c>
      <c r="E15" s="177"/>
    </row>
    <row r="16" s="150" customFormat="1" ht="20.1" customHeight="1" spans="1:5">
      <c r="A16" s="174" t="s">
        <v>86</v>
      </c>
      <c r="B16" s="175">
        <v>43</v>
      </c>
      <c r="C16" s="175">
        <v>82</v>
      </c>
      <c r="D16" s="176">
        <f t="shared" si="0"/>
        <v>1.90697674418605</v>
      </c>
      <c r="E16" s="177"/>
    </row>
    <row r="17" ht="20.1" customHeight="1" spans="1:5">
      <c r="A17" s="174" t="s">
        <v>87</v>
      </c>
      <c r="B17" s="175">
        <v>0</v>
      </c>
      <c r="C17" s="175">
        <v>0</v>
      </c>
      <c r="D17" s="176" t="e">
        <f t="shared" si="0"/>
        <v>#DIV/0!</v>
      </c>
      <c r="E17" s="177"/>
    </row>
    <row r="18" s="150" customFormat="1" ht="20.1" customHeight="1" spans="1:5">
      <c r="A18" s="174" t="s">
        <v>88</v>
      </c>
      <c r="B18" s="175">
        <v>357</v>
      </c>
      <c r="C18" s="175">
        <v>715</v>
      </c>
      <c r="D18" s="176">
        <f t="shared" si="0"/>
        <v>2.00280112044818</v>
      </c>
      <c r="E18" s="177"/>
    </row>
    <row r="19" s="150" customFormat="1" ht="20.1" customHeight="1" spans="1:5">
      <c r="A19" s="174" t="s">
        <v>89</v>
      </c>
      <c r="B19" s="175">
        <v>780</v>
      </c>
      <c r="C19" s="175">
        <v>780</v>
      </c>
      <c r="D19" s="176">
        <f t="shared" si="0"/>
        <v>1</v>
      </c>
      <c r="E19" s="177"/>
    </row>
    <row r="20" ht="20.1" customHeight="1" spans="1:5">
      <c r="A20" s="174" t="s">
        <v>90</v>
      </c>
      <c r="B20" s="175">
        <v>17961</v>
      </c>
      <c r="C20" s="175">
        <v>17960</v>
      </c>
      <c r="D20" s="176">
        <f t="shared" si="0"/>
        <v>0.999944323812705</v>
      </c>
      <c r="E20" s="177"/>
    </row>
    <row r="21" ht="20.1" customHeight="1" spans="1:5">
      <c r="A21" s="170" t="s">
        <v>91</v>
      </c>
      <c r="B21" s="171">
        <f>SUM(B22:B28)</f>
        <v>46341</v>
      </c>
      <c r="C21" s="171">
        <f>SUM(C22:C28)</f>
        <v>46702</v>
      </c>
      <c r="D21" s="172">
        <f t="shared" si="0"/>
        <v>1.00779007790078</v>
      </c>
      <c r="E21" s="173">
        <f t="shared" ref="C21:E21" si="3">SUM(E22:E28)</f>
        <v>0</v>
      </c>
    </row>
    <row r="22" ht="20.1" customHeight="1" spans="1:5">
      <c r="A22" s="174" t="s">
        <v>92</v>
      </c>
      <c r="B22" s="175">
        <v>1060</v>
      </c>
      <c r="C22" s="175">
        <v>1100</v>
      </c>
      <c r="D22" s="176">
        <f t="shared" si="0"/>
        <v>1.0377358490566</v>
      </c>
      <c r="E22" s="177"/>
    </row>
    <row r="23" ht="20.1" customHeight="1" spans="1:5">
      <c r="A23" s="174" t="s">
        <v>93</v>
      </c>
      <c r="B23" s="175">
        <v>5611</v>
      </c>
      <c r="C23" s="175">
        <v>5700</v>
      </c>
      <c r="D23" s="176">
        <f t="shared" si="0"/>
        <v>1.01586170023169</v>
      </c>
      <c r="E23" s="177"/>
    </row>
    <row r="24" ht="20.1" customHeight="1" spans="1:5">
      <c r="A24" s="174" t="s">
        <v>94</v>
      </c>
      <c r="B24" s="175">
        <v>0</v>
      </c>
      <c r="C24" s="175">
        <v>102</v>
      </c>
      <c r="D24" s="176" t="e">
        <f t="shared" si="0"/>
        <v>#DIV/0!</v>
      </c>
      <c r="E24" s="177"/>
    </row>
    <row r="25" s="149" customFormat="1" ht="20.1" customHeight="1" spans="1:23">
      <c r="A25" s="174" t="s">
        <v>95</v>
      </c>
      <c r="B25" s="175">
        <v>1370</v>
      </c>
      <c r="C25" s="175">
        <v>1400</v>
      </c>
      <c r="D25" s="176">
        <f t="shared" si="0"/>
        <v>1.02189781021898</v>
      </c>
      <c r="E25" s="177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</row>
    <row r="26" ht="20.1" customHeight="1" spans="1:5">
      <c r="A26" s="174" t="s">
        <v>96</v>
      </c>
      <c r="B26" s="175">
        <v>3520</v>
      </c>
      <c r="C26" s="175">
        <v>3600</v>
      </c>
      <c r="D26" s="176">
        <f t="shared" si="0"/>
        <v>1.02272727272727</v>
      </c>
      <c r="E26" s="177"/>
    </row>
    <row r="27" ht="20.1" customHeight="1" spans="1:5">
      <c r="A27" s="174" t="s">
        <v>97</v>
      </c>
      <c r="B27" s="175">
        <v>12082</v>
      </c>
      <c r="C27" s="175">
        <v>12100</v>
      </c>
      <c r="D27" s="176">
        <f t="shared" si="0"/>
        <v>1.0014898195663</v>
      </c>
      <c r="E27" s="177"/>
    </row>
    <row r="28" ht="20.1" customHeight="1" spans="1:5">
      <c r="A28" s="174" t="s">
        <v>98</v>
      </c>
      <c r="B28" s="175">
        <v>22698</v>
      </c>
      <c r="C28" s="175">
        <v>22700</v>
      </c>
      <c r="D28" s="176">
        <f t="shared" si="0"/>
        <v>1.00008811349018</v>
      </c>
      <c r="E28" s="177"/>
    </row>
    <row r="29" ht="20.1" customHeight="1" spans="1:5">
      <c r="A29" s="170" t="s">
        <v>99</v>
      </c>
      <c r="B29" s="171">
        <f>SUM(B30:B35)</f>
        <v>14105</v>
      </c>
      <c r="C29" s="171">
        <f>SUM(C30:C35)</f>
        <v>14300</v>
      </c>
      <c r="D29" s="172">
        <f t="shared" si="0"/>
        <v>1.01382488479263</v>
      </c>
      <c r="E29" s="173">
        <f t="shared" ref="C29:E29" si="4">SUM(E30:E35)</f>
        <v>0</v>
      </c>
    </row>
    <row r="30" ht="20.1" customHeight="1" spans="1:5">
      <c r="A30" s="174" t="s">
        <v>92</v>
      </c>
      <c r="B30" s="178">
        <v>3645</v>
      </c>
      <c r="C30" s="178">
        <v>3700</v>
      </c>
      <c r="D30" s="176">
        <f t="shared" si="0"/>
        <v>1.01508916323731</v>
      </c>
      <c r="E30" s="177"/>
    </row>
    <row r="31" ht="20.1" customHeight="1" spans="1:5">
      <c r="A31" s="174" t="s">
        <v>93</v>
      </c>
      <c r="B31" s="178">
        <v>2874</v>
      </c>
      <c r="C31" s="178">
        <v>2900</v>
      </c>
      <c r="D31" s="176">
        <f t="shared" si="0"/>
        <v>1.00904662491301</v>
      </c>
      <c r="E31" s="177"/>
    </row>
    <row r="32" ht="20.1" customHeight="1" spans="1:5">
      <c r="A32" s="174" t="s">
        <v>94</v>
      </c>
      <c r="B32" s="178">
        <v>0</v>
      </c>
      <c r="C32" s="178">
        <v>0</v>
      </c>
      <c r="D32" s="176" t="e">
        <f t="shared" si="0"/>
        <v>#DIV/0!</v>
      </c>
      <c r="E32" s="177"/>
    </row>
    <row r="33" customFormat="1" ht="20.1" customHeight="1" spans="1:16337">
      <c r="A33" s="174" t="s">
        <v>96</v>
      </c>
      <c r="B33" s="178">
        <v>134</v>
      </c>
      <c r="C33" s="178">
        <v>200</v>
      </c>
      <c r="D33" s="176">
        <f t="shared" si="0"/>
        <v>1.49253731343284</v>
      </c>
      <c r="E33" s="177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F33" s="152"/>
      <c r="EG33" s="152"/>
      <c r="EH33" s="152"/>
      <c r="EI33" s="152"/>
      <c r="EJ33" s="152"/>
      <c r="EK33" s="152"/>
      <c r="EL33" s="152"/>
      <c r="EM33" s="152"/>
      <c r="EN33" s="152"/>
      <c r="EO33" s="152"/>
      <c r="EP33" s="152"/>
      <c r="EQ33" s="152"/>
      <c r="ER33" s="152"/>
      <c r="ES33" s="152"/>
      <c r="ET33" s="152"/>
      <c r="EU33" s="152"/>
      <c r="EV33" s="152"/>
      <c r="EW33" s="152"/>
      <c r="EX33" s="152"/>
      <c r="EY33" s="152"/>
      <c r="EZ33" s="152"/>
      <c r="FA33" s="152"/>
      <c r="FB33" s="152"/>
      <c r="FC33" s="152"/>
      <c r="FD33" s="152"/>
      <c r="FE33" s="152"/>
      <c r="FF33" s="152"/>
      <c r="FG33" s="152"/>
      <c r="FH33" s="152"/>
      <c r="FI33" s="152"/>
      <c r="FJ33" s="152"/>
      <c r="FK33" s="152"/>
      <c r="FL33" s="152"/>
      <c r="FM33" s="152"/>
      <c r="FN33" s="152"/>
      <c r="FO33" s="152"/>
      <c r="FP33" s="152"/>
      <c r="FQ33" s="152"/>
      <c r="FR33" s="152"/>
      <c r="FS33" s="152"/>
      <c r="FT33" s="152"/>
      <c r="FU33" s="152"/>
      <c r="FV33" s="152"/>
      <c r="FW33" s="152"/>
      <c r="FX33" s="152"/>
      <c r="FY33" s="152"/>
      <c r="FZ33" s="152"/>
      <c r="GA33" s="152"/>
      <c r="GB33" s="152"/>
      <c r="GC33" s="152"/>
      <c r="GD33" s="152"/>
      <c r="GE33" s="152"/>
      <c r="GF33" s="152"/>
      <c r="GG33" s="152"/>
      <c r="GH33" s="152"/>
      <c r="GI33" s="152"/>
      <c r="GJ33" s="152"/>
      <c r="GK33" s="152"/>
      <c r="GL33" s="152"/>
      <c r="GM33" s="152"/>
      <c r="GN33" s="152"/>
      <c r="GO33" s="152"/>
      <c r="GP33" s="152"/>
      <c r="GQ33" s="152"/>
      <c r="GR33" s="152"/>
      <c r="GS33" s="152"/>
      <c r="GT33" s="152"/>
      <c r="GU33" s="152"/>
      <c r="GV33" s="152"/>
      <c r="GW33" s="152"/>
      <c r="GX33" s="152"/>
      <c r="GY33" s="152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</row>
    <row r="34" s="149" customFormat="1" ht="20.1" customHeight="1" spans="1:23">
      <c r="A34" s="174" t="s">
        <v>97</v>
      </c>
      <c r="B34" s="178">
        <v>5754</v>
      </c>
      <c r="C34" s="178">
        <v>5800</v>
      </c>
      <c r="D34" s="176">
        <f t="shared" si="0"/>
        <v>1.00799443865137</v>
      </c>
      <c r="E34" s="177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</row>
    <row r="35" ht="20.1" customHeight="1" spans="1:5">
      <c r="A35" s="174" t="s">
        <v>98</v>
      </c>
      <c r="B35" s="178">
        <v>1698</v>
      </c>
      <c r="C35" s="178">
        <v>1700</v>
      </c>
      <c r="D35" s="176">
        <f t="shared" si="0"/>
        <v>1.00117785630153</v>
      </c>
      <c r="E35" s="177"/>
    </row>
    <row r="36" ht="20.1" customHeight="1" spans="1:5">
      <c r="A36" s="170" t="s">
        <v>100</v>
      </c>
      <c r="B36" s="171">
        <f>SUM(B37:B39)</f>
        <v>175398</v>
      </c>
      <c r="C36" s="171">
        <f>SUM(C37:C39)</f>
        <v>176600</v>
      </c>
      <c r="D36" s="172">
        <f t="shared" si="0"/>
        <v>1.00685298578091</v>
      </c>
      <c r="E36" s="173">
        <f t="shared" ref="C36:E36" si="5">SUM(E37:E39)</f>
        <v>0</v>
      </c>
    </row>
    <row r="37" ht="20.1" customHeight="1" spans="1:5">
      <c r="A37" s="174" t="s">
        <v>101</v>
      </c>
      <c r="B37" s="178">
        <v>142474</v>
      </c>
      <c r="C37" s="178">
        <v>143000</v>
      </c>
      <c r="D37" s="176">
        <f t="shared" ref="D37:D68" si="6">C37/B37</f>
        <v>1.00369190168031</v>
      </c>
      <c r="E37" s="177"/>
    </row>
    <row r="38" ht="20.1" customHeight="1" spans="1:5">
      <c r="A38" s="174" t="s">
        <v>102</v>
      </c>
      <c r="B38" s="178">
        <v>32392</v>
      </c>
      <c r="C38" s="178">
        <v>33000</v>
      </c>
      <c r="D38" s="176">
        <f t="shared" si="6"/>
        <v>1.01877006668313</v>
      </c>
      <c r="E38" s="177"/>
    </row>
    <row r="39" ht="20.1" customHeight="1" spans="1:5">
      <c r="A39" s="174" t="s">
        <v>103</v>
      </c>
      <c r="B39" s="178">
        <v>532</v>
      </c>
      <c r="C39" s="178">
        <v>600</v>
      </c>
      <c r="D39" s="176">
        <f t="shared" si="6"/>
        <v>1.12781954887218</v>
      </c>
      <c r="E39" s="177"/>
    </row>
    <row r="40" ht="20.1" customHeight="1" spans="1:5">
      <c r="A40" s="170" t="s">
        <v>104</v>
      </c>
      <c r="B40" s="171">
        <f>SUM(B41:B42)</f>
        <v>11730</v>
      </c>
      <c r="C40" s="171">
        <f>SUM(C41:C42)</f>
        <v>11800</v>
      </c>
      <c r="D40" s="172">
        <f t="shared" si="6"/>
        <v>1.00596760443308</v>
      </c>
      <c r="E40" s="173">
        <f t="shared" ref="C40:E40" si="7">SUM(E41:E42)</f>
        <v>0</v>
      </c>
    </row>
    <row r="41" ht="20.1" customHeight="1" spans="1:5">
      <c r="A41" s="174" t="s">
        <v>105</v>
      </c>
      <c r="B41" s="178">
        <v>11491</v>
      </c>
      <c r="C41" s="178">
        <v>11500</v>
      </c>
      <c r="D41" s="176">
        <f t="shared" si="6"/>
        <v>1.00078322165173</v>
      </c>
      <c r="E41" s="177"/>
    </row>
    <row r="42" ht="20.1" customHeight="1" spans="1:5">
      <c r="A42" s="174" t="s">
        <v>106</v>
      </c>
      <c r="B42" s="178">
        <v>239</v>
      </c>
      <c r="C42" s="178">
        <v>300</v>
      </c>
      <c r="D42" s="176">
        <f t="shared" si="6"/>
        <v>1.25523012552301</v>
      </c>
      <c r="E42" s="177"/>
    </row>
    <row r="43" ht="20.1" customHeight="1" spans="1:5">
      <c r="A43" s="170" t="s">
        <v>107</v>
      </c>
      <c r="B43" s="171">
        <f>SUM(B44:B46)</f>
        <v>73105</v>
      </c>
      <c r="C43" s="171">
        <f>SUM(C44:C46)</f>
        <v>75980</v>
      </c>
      <c r="D43" s="172">
        <f t="shared" si="6"/>
        <v>1.03932699541755</v>
      </c>
      <c r="E43" s="173">
        <f t="shared" ref="C43:E43" si="8">SUM(E44:E46)</f>
        <v>0</v>
      </c>
    </row>
    <row r="44" ht="20.1" customHeight="1" spans="1:5">
      <c r="A44" s="174" t="s">
        <v>108</v>
      </c>
      <c r="B44" s="178">
        <v>13223</v>
      </c>
      <c r="C44" s="178">
        <v>15000</v>
      </c>
      <c r="D44" s="176">
        <f t="shared" si="6"/>
        <v>1.13438705286244</v>
      </c>
      <c r="E44" s="177"/>
    </row>
    <row r="45" ht="20.1" customHeight="1" spans="1:5">
      <c r="A45" s="174" t="s">
        <v>109</v>
      </c>
      <c r="B45" s="178">
        <v>0</v>
      </c>
      <c r="C45" s="178">
        <v>0</v>
      </c>
      <c r="D45" s="176" t="e">
        <f t="shared" si="6"/>
        <v>#DIV/0!</v>
      </c>
      <c r="E45" s="177"/>
    </row>
    <row r="46" ht="20.1" customHeight="1" spans="1:5">
      <c r="A46" s="174" t="s">
        <v>110</v>
      </c>
      <c r="B46" s="178">
        <v>59882</v>
      </c>
      <c r="C46" s="178">
        <v>60980</v>
      </c>
      <c r="D46" s="176">
        <f t="shared" si="6"/>
        <v>1.01833606091981</v>
      </c>
      <c r="E46" s="177"/>
    </row>
    <row r="47" ht="20.1" customHeight="1" spans="1:5">
      <c r="A47" s="170" t="s">
        <v>111</v>
      </c>
      <c r="B47" s="171">
        <f>SUM(B48:B49)</f>
        <v>246430</v>
      </c>
      <c r="C47" s="171">
        <f>SUM(C48:C49)</f>
        <v>270000</v>
      </c>
      <c r="D47" s="172">
        <f t="shared" si="6"/>
        <v>1.09564582234306</v>
      </c>
      <c r="E47" s="173">
        <f t="shared" ref="C47:E47" si="9">SUM(E48:E49)</f>
        <v>0</v>
      </c>
    </row>
    <row r="48" ht="20.1" customHeight="1" spans="1:5">
      <c r="A48" s="174" t="s">
        <v>112</v>
      </c>
      <c r="B48" s="178">
        <v>191430</v>
      </c>
      <c r="C48" s="178">
        <v>210000</v>
      </c>
      <c r="D48" s="176">
        <f t="shared" si="6"/>
        <v>1.09700673875568</v>
      </c>
      <c r="E48" s="177"/>
    </row>
    <row r="49" ht="20.1" customHeight="1" spans="1:5">
      <c r="A49" s="174" t="s">
        <v>113</v>
      </c>
      <c r="B49" s="178">
        <v>55000</v>
      </c>
      <c r="C49" s="178">
        <v>60000</v>
      </c>
      <c r="D49" s="176">
        <f t="shared" si="6"/>
        <v>1.09090909090909</v>
      </c>
      <c r="E49" s="177"/>
    </row>
    <row r="50" ht="20.1" customHeight="1" spans="1:5">
      <c r="A50" s="170" t="s">
        <v>114</v>
      </c>
      <c r="B50" s="171">
        <f>SUM(B51:B55)</f>
        <v>76727</v>
      </c>
      <c r="C50" s="171">
        <f>SUM(C51:C55)</f>
        <v>78100</v>
      </c>
      <c r="D50" s="172">
        <f t="shared" si="6"/>
        <v>1.01789461336948</v>
      </c>
      <c r="E50" s="173">
        <f t="shared" ref="C50:E50" si="10">SUM(E51:E55)</f>
        <v>0</v>
      </c>
    </row>
    <row r="51" ht="20.1" customHeight="1" spans="1:5">
      <c r="A51" s="174" t="s">
        <v>115</v>
      </c>
      <c r="B51" s="178">
        <v>36479</v>
      </c>
      <c r="C51" s="178">
        <v>37000</v>
      </c>
      <c r="D51" s="176">
        <f t="shared" si="6"/>
        <v>1.01428218975301</v>
      </c>
      <c r="E51" s="177"/>
    </row>
    <row r="52" ht="20.1" customHeight="1" spans="1:5">
      <c r="A52" s="174" t="s">
        <v>116</v>
      </c>
      <c r="B52" s="178">
        <v>325</v>
      </c>
      <c r="C52" s="178">
        <v>400</v>
      </c>
      <c r="D52" s="176">
        <f t="shared" si="6"/>
        <v>1.23076923076923</v>
      </c>
      <c r="E52" s="177"/>
    </row>
    <row r="53" ht="20.1" customHeight="1" spans="1:5">
      <c r="A53" s="174" t="s">
        <v>117</v>
      </c>
      <c r="B53" s="178">
        <v>630</v>
      </c>
      <c r="C53" s="178">
        <v>700</v>
      </c>
      <c r="D53" s="176">
        <f t="shared" si="6"/>
        <v>1.11111111111111</v>
      </c>
      <c r="E53" s="177"/>
    </row>
    <row r="54" ht="20.1" customHeight="1" spans="1:5">
      <c r="A54" s="174" t="s">
        <v>118</v>
      </c>
      <c r="B54" s="178">
        <v>13787</v>
      </c>
      <c r="C54" s="178">
        <v>14000</v>
      </c>
      <c r="D54" s="176">
        <f t="shared" si="6"/>
        <v>1.01544933633133</v>
      </c>
      <c r="E54" s="177"/>
    </row>
    <row r="55" ht="20.1" customHeight="1" spans="1:5">
      <c r="A55" s="174" t="s">
        <v>119</v>
      </c>
      <c r="B55" s="178">
        <v>25506</v>
      </c>
      <c r="C55" s="178">
        <v>26000</v>
      </c>
      <c r="D55" s="176">
        <f t="shared" si="6"/>
        <v>1.01936799184506</v>
      </c>
      <c r="E55" s="177"/>
    </row>
    <row r="56" ht="20.1" customHeight="1" spans="1:5">
      <c r="A56" s="170" t="s">
        <v>120</v>
      </c>
      <c r="B56" s="171">
        <f>SUM(B57:B58)</f>
        <v>42227</v>
      </c>
      <c r="C56" s="171">
        <f>SUM(C57:C58)</f>
        <v>43000</v>
      </c>
      <c r="D56" s="172">
        <f t="shared" si="6"/>
        <v>1.01830582328842</v>
      </c>
      <c r="E56" s="173">
        <f t="shared" ref="C56:E56" si="11">SUM(E57:E58)</f>
        <v>0</v>
      </c>
    </row>
    <row r="57" ht="20.1" customHeight="1" spans="1:5">
      <c r="A57" s="174" t="s">
        <v>121</v>
      </c>
      <c r="B57" s="178">
        <v>42227</v>
      </c>
      <c r="C57" s="178">
        <v>43000</v>
      </c>
      <c r="D57" s="176">
        <f t="shared" si="6"/>
        <v>1.01830582328842</v>
      </c>
      <c r="E57" s="177"/>
    </row>
    <row r="58" ht="20.1" customHeight="1" spans="1:5">
      <c r="A58" s="174" t="s">
        <v>122</v>
      </c>
      <c r="B58" s="178">
        <v>0</v>
      </c>
      <c r="C58" s="178">
        <v>0</v>
      </c>
      <c r="D58" s="176" t="e">
        <f t="shared" si="6"/>
        <v>#DIV/0!</v>
      </c>
      <c r="E58" s="177"/>
    </row>
    <row r="59" ht="20.1" customHeight="1" spans="1:5">
      <c r="A59" s="170" t="s">
        <v>123</v>
      </c>
      <c r="B59" s="171">
        <f>SUM(B60:B63)</f>
        <v>13125</v>
      </c>
      <c r="C59" s="171">
        <f>SUM(C60:C63)</f>
        <v>27500</v>
      </c>
      <c r="D59" s="172">
        <f t="shared" si="6"/>
        <v>2.0952380952381</v>
      </c>
      <c r="E59" s="173">
        <f t="shared" ref="C59:E59" si="12">SUM(E60:E63)</f>
        <v>0</v>
      </c>
    </row>
    <row r="60" ht="20.1" customHeight="1" spans="1:5">
      <c r="A60" s="174" t="s">
        <v>124</v>
      </c>
      <c r="B60" s="178">
        <v>13088</v>
      </c>
      <c r="C60" s="178">
        <v>27400</v>
      </c>
      <c r="D60" s="176">
        <f t="shared" si="6"/>
        <v>2.09352078239609</v>
      </c>
      <c r="E60" s="177"/>
    </row>
    <row r="61" ht="20.1" customHeight="1" spans="1:5">
      <c r="A61" s="174" t="s">
        <v>125</v>
      </c>
      <c r="B61" s="178">
        <v>0</v>
      </c>
      <c r="C61" s="178">
        <v>0</v>
      </c>
      <c r="D61" s="176" t="e">
        <f t="shared" si="6"/>
        <v>#DIV/0!</v>
      </c>
      <c r="E61" s="177"/>
    </row>
    <row r="62" ht="20.1" customHeight="1" spans="1:5">
      <c r="A62" s="174" t="s">
        <v>126</v>
      </c>
      <c r="B62" s="178">
        <v>37</v>
      </c>
      <c r="C62" s="178">
        <v>100</v>
      </c>
      <c r="D62" s="176">
        <f t="shared" si="6"/>
        <v>2.7027027027027</v>
      </c>
      <c r="E62" s="177"/>
    </row>
    <row r="63" ht="20.1" customHeight="1" spans="1:5">
      <c r="A63" s="174" t="s">
        <v>127</v>
      </c>
      <c r="B63" s="178">
        <v>0</v>
      </c>
      <c r="C63" s="178">
        <v>0</v>
      </c>
      <c r="D63" s="176" t="e">
        <f t="shared" si="6"/>
        <v>#DIV/0!</v>
      </c>
      <c r="E63" s="177"/>
    </row>
    <row r="64" ht="20.1" customHeight="1" spans="1:5">
      <c r="A64" s="170" t="s">
        <v>128</v>
      </c>
      <c r="B64" s="171">
        <f>SUM(B65:B68)</f>
        <v>2777</v>
      </c>
      <c r="C64" s="171">
        <f>SUM(C65:C68)</f>
        <v>2800</v>
      </c>
      <c r="D64" s="172">
        <f t="shared" si="6"/>
        <v>1.00828231904933</v>
      </c>
      <c r="E64" s="173">
        <f t="shared" ref="C64:E64" si="13">SUM(E65:E68)</f>
        <v>0</v>
      </c>
    </row>
    <row r="65" ht="20.1" customHeight="1" spans="1:5">
      <c r="A65" s="174" t="s">
        <v>129</v>
      </c>
      <c r="B65" s="178">
        <v>0</v>
      </c>
      <c r="C65" s="178">
        <v>0</v>
      </c>
      <c r="D65" s="176" t="e">
        <f t="shared" si="6"/>
        <v>#DIV/0!</v>
      </c>
      <c r="E65" s="177"/>
    </row>
    <row r="66" ht="20.1" customHeight="1" spans="1:5">
      <c r="A66" s="174" t="s">
        <v>130</v>
      </c>
      <c r="B66" s="178">
        <v>0</v>
      </c>
      <c r="C66" s="178">
        <v>0</v>
      </c>
      <c r="D66" s="176" t="e">
        <f t="shared" si="6"/>
        <v>#DIV/0!</v>
      </c>
      <c r="E66" s="177"/>
    </row>
    <row r="67" ht="20.1" customHeight="1" spans="1:5">
      <c r="A67" s="174" t="s">
        <v>131</v>
      </c>
      <c r="B67" s="178">
        <v>1192</v>
      </c>
      <c r="C67" s="178">
        <v>1200</v>
      </c>
      <c r="D67" s="176">
        <f t="shared" si="6"/>
        <v>1.00671140939597</v>
      </c>
      <c r="E67" s="177"/>
    </row>
    <row r="68" ht="20.1" customHeight="1" spans="1:5">
      <c r="A68" s="174" t="s">
        <v>132</v>
      </c>
      <c r="B68" s="178">
        <v>1585</v>
      </c>
      <c r="C68" s="178">
        <v>1600</v>
      </c>
      <c r="D68" s="176">
        <f t="shared" si="6"/>
        <v>1.00946372239748</v>
      </c>
      <c r="E68" s="177"/>
    </row>
  </sheetData>
  <mergeCells count="1">
    <mergeCell ref="A1:E1"/>
  </mergeCells>
  <printOptions horizontalCentered="1"/>
  <pageMargins left="0.588888888888889" right="0.588888888888889" top="0.46875" bottom="0.349305555555556" header="0.2" footer="0"/>
  <pageSetup paperSize="9" scale="8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</sheetPr>
  <dimension ref="A1:XDI68"/>
  <sheetViews>
    <sheetView showGridLines="0" showZeros="0" view="pageBreakPreview" zoomScaleNormal="100" workbookViewId="0">
      <selection activeCell="B64" sqref="B64"/>
    </sheetView>
  </sheetViews>
  <sheetFormatPr defaultColWidth="8.75" defaultRowHeight="15"/>
  <cols>
    <col min="1" max="1" width="40.125" style="152" customWidth="1"/>
    <col min="2" max="2" width="14.125" style="153" customWidth="1"/>
    <col min="3" max="5" width="14.125" style="154" customWidth="1"/>
    <col min="6" max="207" width="8.75" style="152"/>
    <col min="208" max="16384" width="8.75" style="5"/>
  </cols>
  <sheetData>
    <row r="1" s="5" customFormat="1" ht="48" customHeight="1" spans="1:5">
      <c r="A1" s="155" t="s">
        <v>1182</v>
      </c>
      <c r="B1" s="155"/>
      <c r="C1" s="156"/>
      <c r="D1" s="155"/>
      <c r="E1" s="155"/>
    </row>
    <row r="2" s="5" customFormat="1" ht="18.95" customHeight="1" spans="1:5">
      <c r="A2" s="157" t="s">
        <v>1183</v>
      </c>
      <c r="B2" s="158"/>
      <c r="C2" s="159"/>
      <c r="D2" s="160"/>
      <c r="E2" s="161" t="s">
        <v>6</v>
      </c>
    </row>
    <row r="3" s="5" customFormat="1" ht="42" customHeight="1" spans="1:5">
      <c r="A3" s="162" t="s">
        <v>71</v>
      </c>
      <c r="B3" s="163" t="s">
        <v>136</v>
      </c>
      <c r="C3" s="164" t="s">
        <v>73</v>
      </c>
      <c r="D3" s="163" t="s">
        <v>137</v>
      </c>
      <c r="E3" s="165" t="s">
        <v>138</v>
      </c>
    </row>
    <row r="4" s="149" customFormat="1" ht="20.1" customHeight="1" spans="1:23">
      <c r="A4" s="166" t="s">
        <v>1181</v>
      </c>
      <c r="B4" s="167">
        <f>B5+B10+B21+B29+B36+B40+B43+B47+B50+B56+B59+B64</f>
        <v>938000</v>
      </c>
      <c r="C4" s="167">
        <f>C5+C10+C21+C29+C36+C40+C43+C47+C50+C56+C59+C64</f>
        <v>983000</v>
      </c>
      <c r="D4" s="168">
        <f t="shared" ref="D4:D67" si="0">C4/B4</f>
        <v>1.04797441364606</v>
      </c>
      <c r="E4" s="169">
        <f>E5+E10+E21+E29+E36+E40+E43+E47+E50+E56+E59+E64</f>
        <v>0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</row>
    <row r="5" s="149" customFormat="1" ht="20.1" customHeight="1" spans="1:23">
      <c r="A5" s="170" t="s">
        <v>75</v>
      </c>
      <c r="B5" s="171">
        <f>SUM(B6:B9)</f>
        <v>137664</v>
      </c>
      <c r="C5" s="171">
        <f>SUM(C6:C9)</f>
        <v>137900</v>
      </c>
      <c r="D5" s="172">
        <f t="shared" si="0"/>
        <v>1.00171431892143</v>
      </c>
      <c r="E5" s="173">
        <f>SUM(E6:E9)</f>
        <v>0</v>
      </c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</row>
    <row r="6" s="150" customFormat="1" ht="20.1" customHeight="1" spans="1:5">
      <c r="A6" s="174" t="s">
        <v>76</v>
      </c>
      <c r="B6" s="175">
        <v>74968</v>
      </c>
      <c r="C6" s="175">
        <v>75200</v>
      </c>
      <c r="D6" s="176">
        <f t="shared" si="0"/>
        <v>1.00309465371892</v>
      </c>
      <c r="E6" s="177"/>
    </row>
    <row r="7" s="150" customFormat="1" ht="20.1" customHeight="1" spans="1:5">
      <c r="A7" s="174" t="s">
        <v>77</v>
      </c>
      <c r="B7" s="175">
        <v>16280</v>
      </c>
      <c r="C7" s="175">
        <v>16300</v>
      </c>
      <c r="D7" s="176">
        <f t="shared" si="0"/>
        <v>1.0012285012285</v>
      </c>
      <c r="E7" s="177"/>
    </row>
    <row r="8" s="150" customFormat="1" ht="20.1" customHeight="1" spans="1:5">
      <c r="A8" s="174" t="s">
        <v>78</v>
      </c>
      <c r="B8" s="175">
        <v>26401</v>
      </c>
      <c r="C8" s="175">
        <v>26400</v>
      </c>
      <c r="D8" s="176">
        <f t="shared" si="0"/>
        <v>0.999962122646869</v>
      </c>
      <c r="E8" s="177"/>
    </row>
    <row r="9" s="150" customFormat="1" ht="20.1" customHeight="1" spans="1:5">
      <c r="A9" s="174" t="s">
        <v>79</v>
      </c>
      <c r="B9" s="175">
        <v>20015</v>
      </c>
      <c r="C9" s="175">
        <v>20000</v>
      </c>
      <c r="D9" s="176">
        <f t="shared" si="0"/>
        <v>0.999250562078441</v>
      </c>
      <c r="E9" s="177"/>
    </row>
    <row r="10" s="150" customFormat="1" ht="20.1" customHeight="1" spans="1:5">
      <c r="A10" s="170" t="s">
        <v>80</v>
      </c>
      <c r="B10" s="171">
        <f>SUM(B11:B20)</f>
        <v>98371</v>
      </c>
      <c r="C10" s="171">
        <f>SUM(C11:C20)</f>
        <v>98318</v>
      </c>
      <c r="D10" s="172">
        <f t="shared" si="0"/>
        <v>0.999461223328013</v>
      </c>
      <c r="E10" s="173">
        <f>SUM(E11:E20)</f>
        <v>0</v>
      </c>
    </row>
    <row r="11" s="150" customFormat="1" ht="20.1" customHeight="1" spans="1:5">
      <c r="A11" s="174" t="s">
        <v>81</v>
      </c>
      <c r="B11" s="175">
        <v>27558</v>
      </c>
      <c r="C11" s="175">
        <v>27111</v>
      </c>
      <c r="D11" s="176">
        <f t="shared" si="0"/>
        <v>0.983779664707163</v>
      </c>
      <c r="E11" s="177"/>
    </row>
    <row r="12" s="150" customFormat="1" ht="20.1" customHeight="1" spans="1:5">
      <c r="A12" s="174" t="s">
        <v>82</v>
      </c>
      <c r="B12" s="175">
        <v>99</v>
      </c>
      <c r="C12" s="175">
        <v>100</v>
      </c>
      <c r="D12" s="176">
        <f t="shared" si="0"/>
        <v>1.01010101010101</v>
      </c>
      <c r="E12" s="177"/>
    </row>
    <row r="13" s="151" customFormat="1" ht="20.1" customHeight="1" spans="1:23">
      <c r="A13" s="174" t="s">
        <v>83</v>
      </c>
      <c r="B13" s="175">
        <v>51</v>
      </c>
      <c r="C13" s="175">
        <v>50</v>
      </c>
      <c r="D13" s="176">
        <f t="shared" si="0"/>
        <v>0.980392156862745</v>
      </c>
      <c r="E13" s="177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</row>
    <row r="14" s="150" customFormat="1" ht="20.1" customHeight="1" spans="1:5">
      <c r="A14" s="174" t="s">
        <v>84</v>
      </c>
      <c r="B14" s="175">
        <v>115</v>
      </c>
      <c r="C14" s="175">
        <v>120</v>
      </c>
      <c r="D14" s="176">
        <f t="shared" si="0"/>
        <v>1.04347826086957</v>
      </c>
      <c r="E14" s="177"/>
    </row>
    <row r="15" ht="20.1" customHeight="1" spans="1:5">
      <c r="A15" s="174" t="s">
        <v>85</v>
      </c>
      <c r="B15" s="175">
        <v>51407</v>
      </c>
      <c r="C15" s="175">
        <v>51400</v>
      </c>
      <c r="D15" s="176">
        <f t="shared" si="0"/>
        <v>0.999863831773883</v>
      </c>
      <c r="E15" s="177"/>
    </row>
    <row r="16" s="150" customFormat="1" ht="20.1" customHeight="1" spans="1:5">
      <c r="A16" s="174" t="s">
        <v>86</v>
      </c>
      <c r="B16" s="175">
        <v>43</v>
      </c>
      <c r="C16" s="175">
        <v>82</v>
      </c>
      <c r="D16" s="176">
        <f t="shared" si="0"/>
        <v>1.90697674418605</v>
      </c>
      <c r="E16" s="177"/>
    </row>
    <row r="17" ht="20.1" customHeight="1" spans="1:5">
      <c r="A17" s="174" t="s">
        <v>87</v>
      </c>
      <c r="B17" s="175">
        <v>0</v>
      </c>
      <c r="C17" s="175">
        <v>0</v>
      </c>
      <c r="D17" s="176" t="e">
        <f t="shared" si="0"/>
        <v>#DIV/0!</v>
      </c>
      <c r="E17" s="177"/>
    </row>
    <row r="18" s="150" customFormat="1" ht="20.1" customHeight="1" spans="1:5">
      <c r="A18" s="174" t="s">
        <v>88</v>
      </c>
      <c r="B18" s="175">
        <v>357</v>
      </c>
      <c r="C18" s="175">
        <v>715</v>
      </c>
      <c r="D18" s="176">
        <f t="shared" si="0"/>
        <v>2.00280112044818</v>
      </c>
      <c r="E18" s="177"/>
    </row>
    <row r="19" s="150" customFormat="1" ht="20.1" customHeight="1" spans="1:5">
      <c r="A19" s="174" t="s">
        <v>89</v>
      </c>
      <c r="B19" s="175">
        <v>780</v>
      </c>
      <c r="C19" s="175">
        <v>780</v>
      </c>
      <c r="D19" s="176">
        <f t="shared" si="0"/>
        <v>1</v>
      </c>
      <c r="E19" s="177"/>
    </row>
    <row r="20" ht="20.1" customHeight="1" spans="1:5">
      <c r="A20" s="174" t="s">
        <v>90</v>
      </c>
      <c r="B20" s="175">
        <v>17961</v>
      </c>
      <c r="C20" s="175">
        <v>17960</v>
      </c>
      <c r="D20" s="176">
        <f t="shared" si="0"/>
        <v>0.999944323812705</v>
      </c>
      <c r="E20" s="177"/>
    </row>
    <row r="21" ht="20.1" customHeight="1" spans="1:5">
      <c r="A21" s="170" t="s">
        <v>91</v>
      </c>
      <c r="B21" s="171">
        <f>SUM(B22:B28)</f>
        <v>46341</v>
      </c>
      <c r="C21" s="171">
        <f>SUM(C22:C28)</f>
        <v>46702</v>
      </c>
      <c r="D21" s="172">
        <f t="shared" si="0"/>
        <v>1.00779007790078</v>
      </c>
      <c r="E21" s="173">
        <f>SUM(E22:E28)</f>
        <v>0</v>
      </c>
    </row>
    <row r="22" ht="20.1" customHeight="1" spans="1:5">
      <c r="A22" s="174" t="s">
        <v>92</v>
      </c>
      <c r="B22" s="175">
        <v>1060</v>
      </c>
      <c r="C22" s="175">
        <v>1100</v>
      </c>
      <c r="D22" s="176">
        <f t="shared" si="0"/>
        <v>1.0377358490566</v>
      </c>
      <c r="E22" s="177"/>
    </row>
    <row r="23" ht="20.1" customHeight="1" spans="1:5">
      <c r="A23" s="174" t="s">
        <v>93</v>
      </c>
      <c r="B23" s="175">
        <v>5611</v>
      </c>
      <c r="C23" s="175">
        <v>5700</v>
      </c>
      <c r="D23" s="176">
        <f t="shared" si="0"/>
        <v>1.01586170023169</v>
      </c>
      <c r="E23" s="177"/>
    </row>
    <row r="24" ht="20.1" customHeight="1" spans="1:5">
      <c r="A24" s="174" t="s">
        <v>94</v>
      </c>
      <c r="B24" s="175">
        <v>0</v>
      </c>
      <c r="C24" s="175">
        <v>102</v>
      </c>
      <c r="D24" s="176" t="e">
        <f t="shared" si="0"/>
        <v>#DIV/0!</v>
      </c>
      <c r="E24" s="177"/>
    </row>
    <row r="25" s="149" customFormat="1" ht="20.1" customHeight="1" spans="1:23">
      <c r="A25" s="174" t="s">
        <v>95</v>
      </c>
      <c r="B25" s="175">
        <v>1370</v>
      </c>
      <c r="C25" s="175">
        <v>1400</v>
      </c>
      <c r="D25" s="176">
        <f t="shared" si="0"/>
        <v>1.02189781021898</v>
      </c>
      <c r="E25" s="177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</row>
    <row r="26" ht="20.1" customHeight="1" spans="1:5">
      <c r="A26" s="174" t="s">
        <v>96</v>
      </c>
      <c r="B26" s="175">
        <v>3520</v>
      </c>
      <c r="C26" s="175">
        <v>3600</v>
      </c>
      <c r="D26" s="176">
        <f t="shared" si="0"/>
        <v>1.02272727272727</v>
      </c>
      <c r="E26" s="177"/>
    </row>
    <row r="27" ht="20.1" customHeight="1" spans="1:5">
      <c r="A27" s="174" t="s">
        <v>97</v>
      </c>
      <c r="B27" s="175">
        <v>12082</v>
      </c>
      <c r="C27" s="175">
        <v>12100</v>
      </c>
      <c r="D27" s="176">
        <f t="shared" si="0"/>
        <v>1.0014898195663</v>
      </c>
      <c r="E27" s="177"/>
    </row>
    <row r="28" ht="20.1" customHeight="1" spans="1:5">
      <c r="A28" s="174" t="s">
        <v>98</v>
      </c>
      <c r="B28" s="175">
        <v>22698</v>
      </c>
      <c r="C28" s="175">
        <v>22700</v>
      </c>
      <c r="D28" s="176">
        <f t="shared" si="0"/>
        <v>1.00008811349018</v>
      </c>
      <c r="E28" s="177"/>
    </row>
    <row r="29" ht="20.1" customHeight="1" spans="1:5">
      <c r="A29" s="170" t="s">
        <v>99</v>
      </c>
      <c r="B29" s="171">
        <f>SUM(B30:B35)</f>
        <v>14105</v>
      </c>
      <c r="C29" s="171">
        <f>SUM(C30:C35)</f>
        <v>14300</v>
      </c>
      <c r="D29" s="172">
        <f t="shared" si="0"/>
        <v>1.01382488479263</v>
      </c>
      <c r="E29" s="173">
        <f>SUM(E30:E35)</f>
        <v>0</v>
      </c>
    </row>
    <row r="30" ht="20.1" customHeight="1" spans="1:5">
      <c r="A30" s="174" t="s">
        <v>92</v>
      </c>
      <c r="B30" s="178">
        <v>3645</v>
      </c>
      <c r="C30" s="178">
        <v>3700</v>
      </c>
      <c r="D30" s="176">
        <f t="shared" si="0"/>
        <v>1.01508916323731</v>
      </c>
      <c r="E30" s="177"/>
    </row>
    <row r="31" ht="20.1" customHeight="1" spans="1:5">
      <c r="A31" s="174" t="s">
        <v>93</v>
      </c>
      <c r="B31" s="178">
        <v>2874</v>
      </c>
      <c r="C31" s="178">
        <v>2900</v>
      </c>
      <c r="D31" s="176">
        <f t="shared" si="0"/>
        <v>1.00904662491301</v>
      </c>
      <c r="E31" s="177"/>
    </row>
    <row r="32" ht="20.1" customHeight="1" spans="1:5">
      <c r="A32" s="174" t="s">
        <v>94</v>
      </c>
      <c r="B32" s="178">
        <v>0</v>
      </c>
      <c r="C32" s="178">
        <v>0</v>
      </c>
      <c r="D32" s="176" t="e">
        <f t="shared" si="0"/>
        <v>#DIV/0!</v>
      </c>
      <c r="E32" s="177"/>
    </row>
    <row r="33" customFormat="1" ht="20.1" customHeight="1" spans="1:16337">
      <c r="A33" s="174" t="s">
        <v>96</v>
      </c>
      <c r="B33" s="178">
        <v>134</v>
      </c>
      <c r="C33" s="178">
        <v>200</v>
      </c>
      <c r="D33" s="176">
        <f t="shared" si="0"/>
        <v>1.49253731343284</v>
      </c>
      <c r="E33" s="177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F33" s="152"/>
      <c r="EG33" s="152"/>
      <c r="EH33" s="152"/>
      <c r="EI33" s="152"/>
      <c r="EJ33" s="152"/>
      <c r="EK33" s="152"/>
      <c r="EL33" s="152"/>
      <c r="EM33" s="152"/>
      <c r="EN33" s="152"/>
      <c r="EO33" s="152"/>
      <c r="EP33" s="152"/>
      <c r="EQ33" s="152"/>
      <c r="ER33" s="152"/>
      <c r="ES33" s="152"/>
      <c r="ET33" s="152"/>
      <c r="EU33" s="152"/>
      <c r="EV33" s="152"/>
      <c r="EW33" s="152"/>
      <c r="EX33" s="152"/>
      <c r="EY33" s="152"/>
      <c r="EZ33" s="152"/>
      <c r="FA33" s="152"/>
      <c r="FB33" s="152"/>
      <c r="FC33" s="152"/>
      <c r="FD33" s="152"/>
      <c r="FE33" s="152"/>
      <c r="FF33" s="152"/>
      <c r="FG33" s="152"/>
      <c r="FH33" s="152"/>
      <c r="FI33" s="152"/>
      <c r="FJ33" s="152"/>
      <c r="FK33" s="152"/>
      <c r="FL33" s="152"/>
      <c r="FM33" s="152"/>
      <c r="FN33" s="152"/>
      <c r="FO33" s="152"/>
      <c r="FP33" s="152"/>
      <c r="FQ33" s="152"/>
      <c r="FR33" s="152"/>
      <c r="FS33" s="152"/>
      <c r="FT33" s="152"/>
      <c r="FU33" s="152"/>
      <c r="FV33" s="152"/>
      <c r="FW33" s="152"/>
      <c r="FX33" s="152"/>
      <c r="FY33" s="152"/>
      <c r="FZ33" s="152"/>
      <c r="GA33" s="152"/>
      <c r="GB33" s="152"/>
      <c r="GC33" s="152"/>
      <c r="GD33" s="152"/>
      <c r="GE33" s="152"/>
      <c r="GF33" s="152"/>
      <c r="GG33" s="152"/>
      <c r="GH33" s="152"/>
      <c r="GI33" s="152"/>
      <c r="GJ33" s="152"/>
      <c r="GK33" s="152"/>
      <c r="GL33" s="152"/>
      <c r="GM33" s="152"/>
      <c r="GN33" s="152"/>
      <c r="GO33" s="152"/>
      <c r="GP33" s="152"/>
      <c r="GQ33" s="152"/>
      <c r="GR33" s="152"/>
      <c r="GS33" s="152"/>
      <c r="GT33" s="152"/>
      <c r="GU33" s="152"/>
      <c r="GV33" s="152"/>
      <c r="GW33" s="152"/>
      <c r="GX33" s="152"/>
      <c r="GY33" s="152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</row>
    <row r="34" s="149" customFormat="1" ht="20.1" customHeight="1" spans="1:23">
      <c r="A34" s="174" t="s">
        <v>97</v>
      </c>
      <c r="B34" s="178">
        <v>5754</v>
      </c>
      <c r="C34" s="178">
        <v>5800</v>
      </c>
      <c r="D34" s="176">
        <f t="shared" si="0"/>
        <v>1.00799443865137</v>
      </c>
      <c r="E34" s="177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</row>
    <row r="35" ht="20.1" customHeight="1" spans="1:5">
      <c r="A35" s="174" t="s">
        <v>98</v>
      </c>
      <c r="B35" s="178">
        <v>1698</v>
      </c>
      <c r="C35" s="178">
        <v>1700</v>
      </c>
      <c r="D35" s="176">
        <f t="shared" si="0"/>
        <v>1.00117785630153</v>
      </c>
      <c r="E35" s="177"/>
    </row>
    <row r="36" ht="20.1" customHeight="1" spans="1:5">
      <c r="A36" s="170" t="s">
        <v>100</v>
      </c>
      <c r="B36" s="171">
        <f>SUM(B37:B39)</f>
        <v>175398</v>
      </c>
      <c r="C36" s="171">
        <f>SUM(C37:C39)</f>
        <v>176600</v>
      </c>
      <c r="D36" s="172">
        <f t="shared" si="0"/>
        <v>1.00685298578091</v>
      </c>
      <c r="E36" s="173">
        <f>SUM(E37:E39)</f>
        <v>0</v>
      </c>
    </row>
    <row r="37" ht="20.1" customHeight="1" spans="1:5">
      <c r="A37" s="174" t="s">
        <v>101</v>
      </c>
      <c r="B37" s="178">
        <v>142474</v>
      </c>
      <c r="C37" s="178">
        <v>143000</v>
      </c>
      <c r="D37" s="176">
        <f t="shared" si="0"/>
        <v>1.00369190168031</v>
      </c>
      <c r="E37" s="177"/>
    </row>
    <row r="38" ht="20.1" customHeight="1" spans="1:5">
      <c r="A38" s="174" t="s">
        <v>102</v>
      </c>
      <c r="B38" s="178">
        <v>32392</v>
      </c>
      <c r="C38" s="178">
        <v>33000</v>
      </c>
      <c r="D38" s="176">
        <f t="shared" si="0"/>
        <v>1.01877006668313</v>
      </c>
      <c r="E38" s="177"/>
    </row>
    <row r="39" ht="20.1" customHeight="1" spans="1:5">
      <c r="A39" s="174" t="s">
        <v>103</v>
      </c>
      <c r="B39" s="178">
        <v>532</v>
      </c>
      <c r="C39" s="178">
        <v>600</v>
      </c>
      <c r="D39" s="176">
        <f t="shared" si="0"/>
        <v>1.12781954887218</v>
      </c>
      <c r="E39" s="177"/>
    </row>
    <row r="40" ht="20.1" customHeight="1" spans="1:5">
      <c r="A40" s="170" t="s">
        <v>104</v>
      </c>
      <c r="B40" s="171">
        <f>SUM(B41:B42)</f>
        <v>11730</v>
      </c>
      <c r="C40" s="171">
        <f>SUM(C41:C42)</f>
        <v>11800</v>
      </c>
      <c r="D40" s="172">
        <f t="shared" si="0"/>
        <v>1.00596760443308</v>
      </c>
      <c r="E40" s="173">
        <f>SUM(E41:E42)</f>
        <v>0</v>
      </c>
    </row>
    <row r="41" ht="20.1" customHeight="1" spans="1:5">
      <c r="A41" s="174" t="s">
        <v>105</v>
      </c>
      <c r="B41" s="178">
        <v>11491</v>
      </c>
      <c r="C41" s="178">
        <v>11500</v>
      </c>
      <c r="D41" s="176">
        <f t="shared" si="0"/>
        <v>1.00078322165173</v>
      </c>
      <c r="E41" s="177"/>
    </row>
    <row r="42" ht="20.1" customHeight="1" spans="1:5">
      <c r="A42" s="174" t="s">
        <v>106</v>
      </c>
      <c r="B42" s="178">
        <v>239</v>
      </c>
      <c r="C42" s="178">
        <v>300</v>
      </c>
      <c r="D42" s="176">
        <f t="shared" si="0"/>
        <v>1.25523012552301</v>
      </c>
      <c r="E42" s="177"/>
    </row>
    <row r="43" ht="20.1" customHeight="1" spans="1:5">
      <c r="A43" s="170" t="s">
        <v>107</v>
      </c>
      <c r="B43" s="171">
        <f>SUM(B44:B46)</f>
        <v>73105</v>
      </c>
      <c r="C43" s="171">
        <f>SUM(C44:C46)</f>
        <v>75980</v>
      </c>
      <c r="D43" s="172">
        <f t="shared" si="0"/>
        <v>1.03932699541755</v>
      </c>
      <c r="E43" s="173">
        <f>SUM(E44:E46)</f>
        <v>0</v>
      </c>
    </row>
    <row r="44" ht="20.1" customHeight="1" spans="1:5">
      <c r="A44" s="174" t="s">
        <v>108</v>
      </c>
      <c r="B44" s="178">
        <v>13223</v>
      </c>
      <c r="C44" s="178">
        <v>15000</v>
      </c>
      <c r="D44" s="176">
        <f t="shared" si="0"/>
        <v>1.13438705286244</v>
      </c>
      <c r="E44" s="177"/>
    </row>
    <row r="45" ht="20.1" customHeight="1" spans="1:5">
      <c r="A45" s="174" t="s">
        <v>109</v>
      </c>
      <c r="B45" s="178">
        <v>0</v>
      </c>
      <c r="C45" s="178">
        <v>0</v>
      </c>
      <c r="D45" s="176" t="e">
        <f t="shared" si="0"/>
        <v>#DIV/0!</v>
      </c>
      <c r="E45" s="177"/>
    </row>
    <row r="46" ht="20.1" customHeight="1" spans="1:5">
      <c r="A46" s="174" t="s">
        <v>110</v>
      </c>
      <c r="B46" s="178">
        <v>59882</v>
      </c>
      <c r="C46" s="178">
        <v>60980</v>
      </c>
      <c r="D46" s="176">
        <f t="shared" si="0"/>
        <v>1.01833606091981</v>
      </c>
      <c r="E46" s="177"/>
    </row>
    <row r="47" ht="20.1" customHeight="1" spans="1:5">
      <c r="A47" s="170" t="s">
        <v>111</v>
      </c>
      <c r="B47" s="171">
        <f>SUM(B48:B49)</f>
        <v>246430</v>
      </c>
      <c r="C47" s="171">
        <f>SUM(C48:C49)</f>
        <v>270000</v>
      </c>
      <c r="D47" s="172">
        <f t="shared" si="0"/>
        <v>1.09564582234306</v>
      </c>
      <c r="E47" s="173">
        <f>SUM(E48:E49)</f>
        <v>0</v>
      </c>
    </row>
    <row r="48" ht="20.1" customHeight="1" spans="1:5">
      <c r="A48" s="174" t="s">
        <v>112</v>
      </c>
      <c r="B48" s="178">
        <v>191430</v>
      </c>
      <c r="C48" s="178">
        <v>210000</v>
      </c>
      <c r="D48" s="176">
        <f t="shared" si="0"/>
        <v>1.09700673875568</v>
      </c>
      <c r="E48" s="177"/>
    </row>
    <row r="49" ht="20.1" customHeight="1" spans="1:5">
      <c r="A49" s="174" t="s">
        <v>113</v>
      </c>
      <c r="B49" s="178">
        <v>55000</v>
      </c>
      <c r="C49" s="178">
        <v>60000</v>
      </c>
      <c r="D49" s="176">
        <f t="shared" si="0"/>
        <v>1.09090909090909</v>
      </c>
      <c r="E49" s="177"/>
    </row>
    <row r="50" ht="20.1" customHeight="1" spans="1:5">
      <c r="A50" s="170" t="s">
        <v>114</v>
      </c>
      <c r="B50" s="171">
        <f>SUM(B51:B55)</f>
        <v>76727</v>
      </c>
      <c r="C50" s="171">
        <f>SUM(C51:C55)</f>
        <v>78100</v>
      </c>
      <c r="D50" s="172">
        <f t="shared" si="0"/>
        <v>1.01789461336948</v>
      </c>
      <c r="E50" s="173">
        <f>SUM(E51:E55)</f>
        <v>0</v>
      </c>
    </row>
    <row r="51" ht="20.1" customHeight="1" spans="1:5">
      <c r="A51" s="174" t="s">
        <v>115</v>
      </c>
      <c r="B51" s="178">
        <v>36479</v>
      </c>
      <c r="C51" s="178">
        <v>37000</v>
      </c>
      <c r="D51" s="176">
        <f t="shared" si="0"/>
        <v>1.01428218975301</v>
      </c>
      <c r="E51" s="177"/>
    </row>
    <row r="52" ht="20.1" customHeight="1" spans="1:5">
      <c r="A52" s="174" t="s">
        <v>116</v>
      </c>
      <c r="B52" s="178">
        <v>325</v>
      </c>
      <c r="C52" s="178">
        <v>400</v>
      </c>
      <c r="D52" s="176">
        <f t="shared" si="0"/>
        <v>1.23076923076923</v>
      </c>
      <c r="E52" s="177"/>
    </row>
    <row r="53" ht="20.1" customHeight="1" spans="1:5">
      <c r="A53" s="174" t="s">
        <v>117</v>
      </c>
      <c r="B53" s="178">
        <v>630</v>
      </c>
      <c r="C53" s="178">
        <v>700</v>
      </c>
      <c r="D53" s="176">
        <f t="shared" si="0"/>
        <v>1.11111111111111</v>
      </c>
      <c r="E53" s="177"/>
    </row>
    <row r="54" ht="20.1" customHeight="1" spans="1:5">
      <c r="A54" s="174" t="s">
        <v>118</v>
      </c>
      <c r="B54" s="178">
        <v>13787</v>
      </c>
      <c r="C54" s="178">
        <v>14000</v>
      </c>
      <c r="D54" s="176">
        <f t="shared" si="0"/>
        <v>1.01544933633133</v>
      </c>
      <c r="E54" s="177"/>
    </row>
    <row r="55" ht="20.1" customHeight="1" spans="1:5">
      <c r="A55" s="174" t="s">
        <v>119</v>
      </c>
      <c r="B55" s="178">
        <v>25506</v>
      </c>
      <c r="C55" s="178">
        <v>26000</v>
      </c>
      <c r="D55" s="176">
        <f t="shared" si="0"/>
        <v>1.01936799184506</v>
      </c>
      <c r="E55" s="177"/>
    </row>
    <row r="56" ht="20.1" customHeight="1" spans="1:5">
      <c r="A56" s="170" t="s">
        <v>120</v>
      </c>
      <c r="B56" s="171">
        <f>SUM(B57:B58)</f>
        <v>42227</v>
      </c>
      <c r="C56" s="171">
        <f>SUM(C57:C58)</f>
        <v>43000</v>
      </c>
      <c r="D56" s="172">
        <f t="shared" si="0"/>
        <v>1.01830582328842</v>
      </c>
      <c r="E56" s="173">
        <f>SUM(E57:E58)</f>
        <v>0</v>
      </c>
    </row>
    <row r="57" ht="20.1" customHeight="1" spans="1:5">
      <c r="A57" s="174" t="s">
        <v>121</v>
      </c>
      <c r="B57" s="178">
        <v>42227</v>
      </c>
      <c r="C57" s="178">
        <v>43000</v>
      </c>
      <c r="D57" s="176">
        <f t="shared" si="0"/>
        <v>1.01830582328842</v>
      </c>
      <c r="E57" s="177"/>
    </row>
    <row r="58" ht="20.1" customHeight="1" spans="1:5">
      <c r="A58" s="174" t="s">
        <v>122</v>
      </c>
      <c r="B58" s="178">
        <v>0</v>
      </c>
      <c r="C58" s="178">
        <v>0</v>
      </c>
      <c r="D58" s="176" t="e">
        <f t="shared" si="0"/>
        <v>#DIV/0!</v>
      </c>
      <c r="E58" s="177"/>
    </row>
    <row r="59" ht="20.1" customHeight="1" spans="1:5">
      <c r="A59" s="170" t="s">
        <v>123</v>
      </c>
      <c r="B59" s="171">
        <f>SUM(B60:B63)</f>
        <v>13125</v>
      </c>
      <c r="C59" s="171">
        <f>SUM(C60:C63)</f>
        <v>27500</v>
      </c>
      <c r="D59" s="172">
        <f t="shared" si="0"/>
        <v>2.0952380952381</v>
      </c>
      <c r="E59" s="173">
        <f>SUM(E60:E63)</f>
        <v>0</v>
      </c>
    </row>
    <row r="60" ht="20.1" customHeight="1" spans="1:5">
      <c r="A60" s="174" t="s">
        <v>124</v>
      </c>
      <c r="B60" s="178">
        <v>13088</v>
      </c>
      <c r="C60" s="178">
        <v>27400</v>
      </c>
      <c r="D60" s="176">
        <f t="shared" si="0"/>
        <v>2.09352078239609</v>
      </c>
      <c r="E60" s="177"/>
    </row>
    <row r="61" ht="20.1" customHeight="1" spans="1:5">
      <c r="A61" s="174" t="s">
        <v>125</v>
      </c>
      <c r="B61" s="178">
        <v>0</v>
      </c>
      <c r="C61" s="178">
        <v>0</v>
      </c>
      <c r="D61" s="176" t="e">
        <f t="shared" si="0"/>
        <v>#DIV/0!</v>
      </c>
      <c r="E61" s="177"/>
    </row>
    <row r="62" ht="20.1" customHeight="1" spans="1:5">
      <c r="A62" s="174" t="s">
        <v>126</v>
      </c>
      <c r="B62" s="178">
        <v>37</v>
      </c>
      <c r="C62" s="178">
        <v>100</v>
      </c>
      <c r="D62" s="176">
        <f t="shared" si="0"/>
        <v>2.7027027027027</v>
      </c>
      <c r="E62" s="177"/>
    </row>
    <row r="63" ht="20.1" customHeight="1" spans="1:5">
      <c r="A63" s="174" t="s">
        <v>127</v>
      </c>
      <c r="B63" s="178">
        <v>0</v>
      </c>
      <c r="C63" s="178">
        <v>0</v>
      </c>
      <c r="D63" s="176" t="e">
        <f t="shared" si="0"/>
        <v>#DIV/0!</v>
      </c>
      <c r="E63" s="177"/>
    </row>
    <row r="64" ht="20.1" customHeight="1" spans="1:5">
      <c r="A64" s="170" t="s">
        <v>128</v>
      </c>
      <c r="B64" s="171">
        <f>SUM(B65:B68)</f>
        <v>2777</v>
      </c>
      <c r="C64" s="171">
        <f>SUM(C65:C68)</f>
        <v>2800</v>
      </c>
      <c r="D64" s="172">
        <f t="shared" si="0"/>
        <v>1.00828231904933</v>
      </c>
      <c r="E64" s="173">
        <f>SUM(E65:E68)</f>
        <v>0</v>
      </c>
    </row>
    <row r="65" ht="20.1" customHeight="1" spans="1:5">
      <c r="A65" s="174" t="s">
        <v>129</v>
      </c>
      <c r="B65" s="178">
        <v>0</v>
      </c>
      <c r="C65" s="178">
        <v>0</v>
      </c>
      <c r="D65" s="176" t="e">
        <f t="shared" si="0"/>
        <v>#DIV/0!</v>
      </c>
      <c r="E65" s="177"/>
    </row>
    <row r="66" ht="20.1" customHeight="1" spans="1:5">
      <c r="A66" s="174" t="s">
        <v>130</v>
      </c>
      <c r="B66" s="178">
        <v>0</v>
      </c>
      <c r="C66" s="178">
        <v>0</v>
      </c>
      <c r="D66" s="176" t="e">
        <f t="shared" si="0"/>
        <v>#DIV/0!</v>
      </c>
      <c r="E66" s="177"/>
    </row>
    <row r="67" ht="20.1" customHeight="1" spans="1:5">
      <c r="A67" s="174" t="s">
        <v>131</v>
      </c>
      <c r="B67" s="178">
        <v>1192</v>
      </c>
      <c r="C67" s="178">
        <v>1200</v>
      </c>
      <c r="D67" s="176">
        <f t="shared" si="0"/>
        <v>1.00671140939597</v>
      </c>
      <c r="E67" s="177"/>
    </row>
    <row r="68" ht="20.1" customHeight="1" spans="1:5">
      <c r="A68" s="174" t="s">
        <v>132</v>
      </c>
      <c r="B68" s="178">
        <v>1585</v>
      </c>
      <c r="C68" s="178">
        <v>1600</v>
      </c>
      <c r="D68" s="176">
        <f>C68/B68</f>
        <v>1.00946372239748</v>
      </c>
      <c r="E68" s="177"/>
    </row>
  </sheetData>
  <mergeCells count="1">
    <mergeCell ref="A1:E1"/>
  </mergeCells>
  <printOptions horizontalCentered="1"/>
  <pageMargins left="0.588888888888889" right="0.588888888888889" top="0.46875" bottom="0.349305555555556" header="0.2" footer="0"/>
  <pageSetup paperSize="9" scale="85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39"/>
  <sheetViews>
    <sheetView showGridLines="0" view="pageBreakPreview" zoomScale="55" zoomScaleNormal="50" workbookViewId="0">
      <selection activeCell="L32" sqref="L32"/>
    </sheetView>
  </sheetViews>
  <sheetFormatPr defaultColWidth="8.75" defaultRowHeight="14.25"/>
  <cols>
    <col min="1" max="5" width="9" style="43"/>
    <col min="6" max="6" width="26.375" style="43"/>
    <col min="7" max="32" width="9" style="43"/>
    <col min="33" max="256" width="8.75" style="43"/>
    <col min="257" max="16384" width="8.75" style="5"/>
  </cols>
  <sheetData>
    <row r="1" spans="10:11">
      <c r="J1" s="55"/>
      <c r="K1" s="55"/>
    </row>
    <row r="2" ht="71.25" customHeight="1" spans="1:11">
      <c r="A2" s="44"/>
      <c r="B2" s="44"/>
      <c r="C2" s="44"/>
      <c r="D2" s="45"/>
      <c r="E2" s="45"/>
      <c r="J2" s="56"/>
      <c r="K2" s="56"/>
    </row>
    <row r="3" ht="71.25" customHeight="1" spans="1:11">
      <c r="A3" s="44"/>
      <c r="B3" s="44"/>
      <c r="C3" s="44"/>
      <c r="D3" s="45"/>
      <c r="E3" s="45"/>
      <c r="J3" s="56"/>
      <c r="K3" s="56"/>
    </row>
    <row r="4" ht="157.5" customHeight="1" spans="1:11">
      <c r="A4" s="46" t="s">
        <v>1184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6" customHeight="1" spans="5:7">
      <c r="E6" s="47"/>
      <c r="F6" s="47"/>
      <c r="G6" s="47"/>
    </row>
    <row r="7" customHeight="1" spans="5:7">
      <c r="E7" s="47"/>
      <c r="F7" s="47"/>
      <c r="G7" s="47"/>
    </row>
    <row r="8" customHeight="1" spans="5:7">
      <c r="E8" s="47"/>
      <c r="F8" s="47"/>
      <c r="G8" s="47"/>
    </row>
    <row r="9" ht="6" customHeight="1" spans="1:1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ht="13.5" hidden="1" spans="1:1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ht="13.5" hidden="1" spans="1:1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ht="13.5" hidden="1" spans="1:1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ht="13.5" spans="1:1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ht="13.5" spans="1:1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ht="13.5" spans="1:1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ht="13.5" spans="1:1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ht="13.5" spans="1:1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22" ht="101.25" customHeight="1"/>
    <row r="23" ht="11.25" customHeight="1"/>
    <row r="26" ht="27" spans="6:6">
      <c r="F26" s="49"/>
    </row>
    <row r="28" ht="47.25" customHeight="1" spans="1:11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</row>
    <row r="29" ht="35.25" spans="1:11">
      <c r="A29" s="50"/>
      <c r="B29" s="50"/>
      <c r="C29" s="50"/>
      <c r="D29" s="50"/>
      <c r="E29" s="50"/>
      <c r="F29" s="51"/>
      <c r="G29" s="50"/>
      <c r="H29" s="50"/>
      <c r="I29" s="50"/>
      <c r="J29" s="50"/>
      <c r="K29" s="50"/>
    </row>
    <row r="30" ht="35.25" spans="1:1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</row>
    <row r="31" ht="35.25" spans="1:1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ht="35.25" spans="1:1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</row>
    <row r="33" ht="15.75" spans="1:1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</row>
    <row r="34" ht="13.5" spans="1:1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ht="35.25" customHeight="1" spans="1:1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ht="3.75" customHeight="1" spans="6:11">
      <c r="F36" s="54"/>
      <c r="G36" s="54"/>
      <c r="H36" s="54"/>
      <c r="I36" s="54"/>
      <c r="J36" s="54"/>
      <c r="K36" s="54"/>
    </row>
    <row r="37" hidden="1" customHeight="1" spans="6:11">
      <c r="F37" s="54"/>
      <c r="G37" s="54"/>
      <c r="H37" s="54"/>
      <c r="I37" s="54"/>
      <c r="J37" s="54"/>
      <c r="K37" s="54"/>
    </row>
    <row r="38" hidden="1" customHeight="1" spans="6:11">
      <c r="F38" s="54"/>
      <c r="G38" s="54"/>
      <c r="H38" s="54"/>
      <c r="I38" s="54"/>
      <c r="J38" s="54"/>
      <c r="K38" s="54"/>
    </row>
    <row r="39" ht="23.25" customHeight="1" spans="6:11">
      <c r="F39" s="54"/>
      <c r="G39" s="54"/>
      <c r="H39" s="54"/>
      <c r="I39" s="54"/>
      <c r="J39" s="54"/>
      <c r="K39" s="54"/>
    </row>
  </sheetData>
  <mergeCells count="7">
    <mergeCell ref="J1:K1"/>
    <mergeCell ref="A2:C2"/>
    <mergeCell ref="J2:K2"/>
    <mergeCell ref="A4:K4"/>
    <mergeCell ref="A9:K17"/>
    <mergeCell ref="A34:K35"/>
    <mergeCell ref="E6:G8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5"/>
  </sheetPr>
  <dimension ref="A1:D33"/>
  <sheetViews>
    <sheetView showGridLines="0" showZeros="0" workbookViewId="0">
      <selection activeCell="A2" sqref="A2"/>
    </sheetView>
  </sheetViews>
  <sheetFormatPr defaultColWidth="8.75" defaultRowHeight="13.5" outlineLevelCol="3"/>
  <cols>
    <col min="1" max="1" width="46.5" style="111" customWidth="1"/>
    <col min="2" max="2" width="18.125" style="128" customWidth="1"/>
    <col min="3" max="3" width="17" style="128" customWidth="1"/>
    <col min="4" max="4" width="10" style="111" customWidth="1"/>
    <col min="5" max="5" width="12.125" style="111" customWidth="1"/>
    <col min="6" max="32" width="9" style="111" customWidth="1"/>
    <col min="33" max="16384" width="8.75" style="111"/>
  </cols>
  <sheetData>
    <row r="1" s="126" customFormat="1" ht="71.25" customHeight="1" spans="1:3">
      <c r="A1" s="129" t="s">
        <v>1185</v>
      </c>
      <c r="B1" s="129"/>
      <c r="C1" s="129"/>
    </row>
    <row r="2" ht="20.25" customHeight="1" spans="1:3">
      <c r="A2" s="111" t="s">
        <v>1186</v>
      </c>
      <c r="C2" s="130" t="s">
        <v>6</v>
      </c>
    </row>
    <row r="3" s="127" customFormat="1" ht="51.75" customHeight="1" spans="1:3">
      <c r="A3" s="131" t="s">
        <v>7</v>
      </c>
      <c r="B3" s="132" t="s">
        <v>8</v>
      </c>
      <c r="C3" s="133" t="s">
        <v>9</v>
      </c>
    </row>
    <row r="4" ht="36.75" customHeight="1" spans="1:4">
      <c r="A4" s="134" t="s">
        <v>1187</v>
      </c>
      <c r="B4" s="135">
        <f>B5+B6+B11+B12</f>
        <v>232401</v>
      </c>
      <c r="C4" s="136">
        <f>C5+C6+C11+C12</f>
        <v>1000000</v>
      </c>
      <c r="D4" s="128"/>
    </row>
    <row r="5" ht="36.75" customHeight="1" spans="1:4">
      <c r="A5" s="137" t="s">
        <v>1188</v>
      </c>
      <c r="B5" s="135">
        <v>22763</v>
      </c>
      <c r="C5" s="136"/>
      <c r="D5" s="128"/>
    </row>
    <row r="6" ht="36.75" customHeight="1" spans="1:3">
      <c r="A6" s="137" t="s">
        <v>1189</v>
      </c>
      <c r="B6" s="138">
        <f>SUM(B7:B10)</f>
        <v>205608</v>
      </c>
      <c r="C6" s="139">
        <f>SUM(C7:C10)</f>
        <v>1000000</v>
      </c>
    </row>
    <row r="7" ht="36.75" customHeight="1" spans="1:3">
      <c r="A7" s="137" t="s">
        <v>1190</v>
      </c>
      <c r="B7" s="138">
        <v>199584</v>
      </c>
      <c r="C7" s="140">
        <v>1000000</v>
      </c>
    </row>
    <row r="8" ht="36.75" customHeight="1" spans="1:4">
      <c r="A8" s="141" t="s">
        <v>1191</v>
      </c>
      <c r="B8" s="142">
        <v>6116</v>
      </c>
      <c r="C8" s="143"/>
      <c r="D8" s="128"/>
    </row>
    <row r="9" ht="36.75" customHeight="1" spans="1:4">
      <c r="A9" s="144" t="s">
        <v>1192</v>
      </c>
      <c r="B9" s="142">
        <v>-153</v>
      </c>
      <c r="C9" s="117"/>
      <c r="D9" s="128"/>
    </row>
    <row r="10" ht="36.75" customHeight="1" spans="1:4">
      <c r="A10" s="144" t="s">
        <v>1193</v>
      </c>
      <c r="B10" s="142">
        <v>61</v>
      </c>
      <c r="C10" s="145"/>
      <c r="D10" s="128"/>
    </row>
    <row r="11" ht="36.75" customHeight="1" spans="1:4">
      <c r="A11" s="144" t="s">
        <v>1194</v>
      </c>
      <c r="B11" s="142">
        <v>2981</v>
      </c>
      <c r="C11" s="145"/>
      <c r="D11" s="128"/>
    </row>
    <row r="12" ht="36.75" customHeight="1" spans="1:3">
      <c r="A12" s="146" t="s">
        <v>1195</v>
      </c>
      <c r="B12" s="147">
        <v>1049</v>
      </c>
      <c r="C12" s="148"/>
    </row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</sheetData>
  <mergeCells count="1">
    <mergeCell ref="A1:C1"/>
  </mergeCells>
  <printOptions horizontalCentered="1" verticalCentered="1"/>
  <pageMargins left="0.588888888888889" right="0.588888888888889" top="0.529166666666667" bottom="0.788888888888889" header="0.588888888888889" footer="0.238888888888889"/>
  <pageSetup paperSize="9" scale="80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5"/>
  </sheetPr>
  <dimension ref="A1:I19"/>
  <sheetViews>
    <sheetView showGridLines="0" showZeros="0" view="pageBreakPreview" zoomScaleNormal="100" workbookViewId="0">
      <pane xSplit="2" ySplit="4" topLeftCell="C5" activePane="bottomRight" state="frozen"/>
      <selection/>
      <selection pane="topRight"/>
      <selection pane="bottomLeft"/>
      <selection pane="bottomRight" activeCell="A2" sqref="A2"/>
    </sheetView>
  </sheetViews>
  <sheetFormatPr defaultColWidth="8.75" defaultRowHeight="15"/>
  <cols>
    <col min="1" max="1" width="57.625" style="101" customWidth="1"/>
    <col min="2" max="2" width="16.375" style="101" customWidth="1"/>
    <col min="3" max="3" width="15.125" style="102" customWidth="1"/>
    <col min="4" max="7" width="9" style="101" customWidth="1"/>
    <col min="8" max="8" width="9.75" style="101" customWidth="1"/>
    <col min="9" max="29" width="9" style="101" customWidth="1"/>
    <col min="30" max="16384" width="8.75" style="101"/>
  </cols>
  <sheetData>
    <row r="1" s="98" customFormat="1" ht="48" customHeight="1" spans="1:3">
      <c r="A1" s="103" t="s">
        <v>1196</v>
      </c>
      <c r="B1" s="103"/>
      <c r="C1" s="103"/>
    </row>
    <row r="2" s="99" customFormat="1" ht="24.95" customHeight="1" spans="1:3">
      <c r="A2" s="99" t="s">
        <v>1197</v>
      </c>
      <c r="C2" s="104" t="s">
        <v>6</v>
      </c>
    </row>
    <row r="3" s="100" customFormat="1" ht="33.75" customHeight="1" spans="1:3">
      <c r="A3" s="105" t="s">
        <v>135</v>
      </c>
      <c r="B3" s="106" t="s">
        <v>8</v>
      </c>
      <c r="C3" s="107" t="s">
        <v>9</v>
      </c>
    </row>
    <row r="4" ht="29.25" customHeight="1" spans="1:9">
      <c r="A4" s="108" t="s">
        <v>1198</v>
      </c>
      <c r="B4" s="109">
        <f>B5+B14+B17+B18+B19</f>
        <v>1169646</v>
      </c>
      <c r="C4" s="110">
        <f>C5+C14+C17+C18+C19</f>
        <v>1000000</v>
      </c>
      <c r="G4" s="111"/>
      <c r="H4" s="112"/>
      <c r="I4" s="125"/>
    </row>
    <row r="5" ht="29.25" customHeight="1" spans="1:8">
      <c r="A5" s="113" t="s">
        <v>1199</v>
      </c>
      <c r="B5" s="109">
        <f>B6+B9+B12+B13</f>
        <v>790682</v>
      </c>
      <c r="C5" s="110">
        <f>C6+C9+C12+C13</f>
        <v>1000000</v>
      </c>
      <c r="G5" s="111"/>
      <c r="H5" s="114"/>
    </row>
    <row r="6" ht="29.25" customHeight="1" spans="1:8">
      <c r="A6" s="113" t="s">
        <v>1200</v>
      </c>
      <c r="B6" s="109">
        <f>SUM(B7:B8)</f>
        <v>232124</v>
      </c>
      <c r="C6" s="110">
        <f>C7+C8</f>
        <v>1000000</v>
      </c>
      <c r="G6" s="111"/>
      <c r="H6" s="114"/>
    </row>
    <row r="7" ht="29.25" customHeight="1" spans="1:8">
      <c r="A7" s="115" t="s">
        <v>1201</v>
      </c>
      <c r="B7" s="109">
        <v>176062</v>
      </c>
      <c r="C7" s="116">
        <v>750000</v>
      </c>
      <c r="G7" s="111"/>
      <c r="H7" s="114"/>
    </row>
    <row r="8" ht="29.25" customHeight="1" spans="1:8">
      <c r="A8" s="115" t="s">
        <v>1202</v>
      </c>
      <c r="B8" s="109">
        <v>56062</v>
      </c>
      <c r="C8" s="117">
        <v>250000</v>
      </c>
      <c r="G8" s="111"/>
      <c r="H8" s="114"/>
    </row>
    <row r="9" ht="29.25" customHeight="1" spans="1:8">
      <c r="A9" s="118" t="s">
        <v>1203</v>
      </c>
      <c r="B9" s="109">
        <f>SUM(B10:B11)</f>
        <v>5558</v>
      </c>
      <c r="C9" s="110"/>
      <c r="G9" s="111"/>
      <c r="H9" s="114"/>
    </row>
    <row r="10" ht="29.25" customHeight="1" spans="1:8">
      <c r="A10" s="118" t="s">
        <v>1204</v>
      </c>
      <c r="B10" s="109">
        <v>4387</v>
      </c>
      <c r="C10" s="110"/>
      <c r="G10" s="111"/>
      <c r="H10" s="114"/>
    </row>
    <row r="11" ht="29.25" customHeight="1" spans="1:8">
      <c r="A11" s="118" t="s">
        <v>1205</v>
      </c>
      <c r="B11" s="109">
        <v>1171</v>
      </c>
      <c r="C11" s="110"/>
      <c r="G11" s="111"/>
      <c r="H11" s="114"/>
    </row>
    <row r="12" ht="29.25" customHeight="1" spans="1:8">
      <c r="A12" s="118" t="s">
        <v>1206</v>
      </c>
      <c r="B12" s="109">
        <v>35000</v>
      </c>
      <c r="C12" s="110"/>
      <c r="G12" s="111"/>
      <c r="H12" s="114"/>
    </row>
    <row r="13" ht="29.25" customHeight="1" spans="1:8">
      <c r="A13" s="118" t="s">
        <v>1207</v>
      </c>
      <c r="B13" s="109">
        <v>518000</v>
      </c>
      <c r="C13" s="110"/>
      <c r="G13" s="111"/>
      <c r="H13" s="114"/>
    </row>
    <row r="14" ht="29.25" customHeight="1" spans="1:8">
      <c r="A14" s="113" t="s">
        <v>1208</v>
      </c>
      <c r="B14" s="109">
        <f>B15+B16</f>
        <v>286459</v>
      </c>
      <c r="C14" s="110"/>
      <c r="G14" s="111"/>
      <c r="H14" s="114"/>
    </row>
    <row r="15" ht="29.25" customHeight="1" spans="1:8">
      <c r="A15" s="113" t="s">
        <v>1209</v>
      </c>
      <c r="B15" s="109">
        <v>285006</v>
      </c>
      <c r="C15" s="110"/>
      <c r="G15" s="111"/>
      <c r="H15" s="114"/>
    </row>
    <row r="16" ht="29.25" customHeight="1" spans="1:8">
      <c r="A16" s="113" t="s">
        <v>1210</v>
      </c>
      <c r="B16" s="109">
        <v>1453</v>
      </c>
      <c r="C16" s="110"/>
      <c r="G16" s="111"/>
      <c r="H16" s="114"/>
    </row>
    <row r="17" ht="29.25" customHeight="1" spans="1:8">
      <c r="A17" s="113" t="s">
        <v>1211</v>
      </c>
      <c r="B17" s="109">
        <v>51518</v>
      </c>
      <c r="C17" s="110"/>
      <c r="G17" s="111"/>
      <c r="H17" s="114"/>
    </row>
    <row r="18" ht="29.25" customHeight="1" spans="1:8">
      <c r="A18" s="119" t="s">
        <v>1212</v>
      </c>
      <c r="B18" s="120">
        <v>990</v>
      </c>
      <c r="C18" s="121"/>
      <c r="G18" s="111"/>
      <c r="H18" s="114"/>
    </row>
    <row r="19" ht="29.25" customHeight="1" spans="1:8">
      <c r="A19" s="122" t="s">
        <v>1213</v>
      </c>
      <c r="B19" s="123">
        <v>39997</v>
      </c>
      <c r="C19" s="124"/>
      <c r="G19" s="111"/>
      <c r="H19" s="114"/>
    </row>
  </sheetData>
  <mergeCells count="1">
    <mergeCell ref="A1:C1"/>
  </mergeCells>
  <printOptions horizontalCentered="1"/>
  <pageMargins left="0.2" right="0.2" top="0.788888888888889" bottom="0.788888888888889" header="0.379166666666667" footer="0.588888888888889"/>
  <pageSetup paperSize="9" scale="90" orientation="portrait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5"/>
  </sheetPr>
  <dimension ref="A1:I19"/>
  <sheetViews>
    <sheetView showGridLines="0" showZeros="0" view="pageBreakPreview" zoomScaleNormal="100" workbookViewId="0">
      <pane xSplit="2" ySplit="4" topLeftCell="C5" activePane="bottomRight" state="frozen"/>
      <selection/>
      <selection pane="topRight"/>
      <selection pane="bottomLeft"/>
      <selection pane="bottomRight" activeCell="E6" sqref="E6"/>
    </sheetView>
  </sheetViews>
  <sheetFormatPr defaultColWidth="8.75" defaultRowHeight="15"/>
  <cols>
    <col min="1" max="1" width="57.625" style="101" customWidth="1"/>
    <col min="2" max="2" width="16.375" style="101" customWidth="1"/>
    <col min="3" max="3" width="15.125" style="102" customWidth="1"/>
    <col min="4" max="7" width="9" style="101" customWidth="1"/>
    <col min="8" max="8" width="9.75" style="101" customWidth="1"/>
    <col min="9" max="29" width="9" style="101" customWidth="1"/>
    <col min="30" max="16384" width="8.75" style="101"/>
  </cols>
  <sheetData>
    <row r="1" s="98" customFormat="1" ht="48" customHeight="1" spans="1:3">
      <c r="A1" s="103" t="s">
        <v>1214</v>
      </c>
      <c r="B1" s="103"/>
      <c r="C1" s="103"/>
    </row>
    <row r="2" s="99" customFormat="1" ht="24.95" customHeight="1" spans="1:3">
      <c r="A2" s="99" t="s">
        <v>1215</v>
      </c>
      <c r="C2" s="104" t="s">
        <v>6</v>
      </c>
    </row>
    <row r="3" s="100" customFormat="1" ht="33.75" customHeight="1" spans="1:3">
      <c r="A3" s="105" t="s">
        <v>135</v>
      </c>
      <c r="B3" s="106" t="s">
        <v>8</v>
      </c>
      <c r="C3" s="107" t="s">
        <v>9</v>
      </c>
    </row>
    <row r="4" ht="29.25" customHeight="1" spans="1:9">
      <c r="A4" s="108" t="s">
        <v>1198</v>
      </c>
      <c r="B4" s="109">
        <f>B5+B14+B17+B18+B19</f>
        <v>1169646</v>
      </c>
      <c r="C4" s="110">
        <f>C5+C14+C17+C18+C19</f>
        <v>1000000</v>
      </c>
      <c r="G4" s="111"/>
      <c r="H4" s="112"/>
      <c r="I4" s="125"/>
    </row>
    <row r="5" ht="29.25" customHeight="1" spans="1:8">
      <c r="A5" s="113" t="s">
        <v>1199</v>
      </c>
      <c r="B5" s="109">
        <f>B6+B9+B12+B13</f>
        <v>790682</v>
      </c>
      <c r="C5" s="110">
        <f>C6+C9+C12+C13</f>
        <v>1000000</v>
      </c>
      <c r="G5" s="111"/>
      <c r="H5" s="114"/>
    </row>
    <row r="6" ht="29.25" customHeight="1" spans="1:8">
      <c r="A6" s="113" t="s">
        <v>1200</v>
      </c>
      <c r="B6" s="109">
        <f>SUM(B7:B8)</f>
        <v>232124</v>
      </c>
      <c r="C6" s="110">
        <f>C7+C8</f>
        <v>1000000</v>
      </c>
      <c r="G6" s="111"/>
      <c r="H6" s="114"/>
    </row>
    <row r="7" ht="29.25" customHeight="1" spans="1:8">
      <c r="A7" s="115" t="s">
        <v>1201</v>
      </c>
      <c r="B7" s="109">
        <v>176062</v>
      </c>
      <c r="C7" s="116">
        <v>750000</v>
      </c>
      <c r="G7" s="111"/>
      <c r="H7" s="114"/>
    </row>
    <row r="8" ht="29.25" customHeight="1" spans="1:8">
      <c r="A8" s="115" t="s">
        <v>1202</v>
      </c>
      <c r="B8" s="109">
        <v>56062</v>
      </c>
      <c r="C8" s="117">
        <v>250000</v>
      </c>
      <c r="G8" s="111"/>
      <c r="H8" s="114"/>
    </row>
    <row r="9" ht="29.25" customHeight="1" spans="1:8">
      <c r="A9" s="118" t="s">
        <v>1203</v>
      </c>
      <c r="B9" s="109">
        <f>SUM(B10:B11)</f>
        <v>5558</v>
      </c>
      <c r="C9" s="110"/>
      <c r="G9" s="111"/>
      <c r="H9" s="114"/>
    </row>
    <row r="10" ht="29.25" customHeight="1" spans="1:8">
      <c r="A10" s="118" t="s">
        <v>1204</v>
      </c>
      <c r="B10" s="109">
        <v>4387</v>
      </c>
      <c r="C10" s="110"/>
      <c r="G10" s="111"/>
      <c r="H10" s="114"/>
    </row>
    <row r="11" ht="29.25" customHeight="1" spans="1:8">
      <c r="A11" s="118" t="s">
        <v>1205</v>
      </c>
      <c r="B11" s="109">
        <v>1171</v>
      </c>
      <c r="C11" s="110"/>
      <c r="G11" s="111"/>
      <c r="H11" s="114"/>
    </row>
    <row r="12" ht="29.25" customHeight="1" spans="1:8">
      <c r="A12" s="118" t="s">
        <v>1206</v>
      </c>
      <c r="B12" s="109">
        <v>35000</v>
      </c>
      <c r="C12" s="110"/>
      <c r="G12" s="111"/>
      <c r="H12" s="114"/>
    </row>
    <row r="13" ht="29.25" customHeight="1" spans="1:8">
      <c r="A13" s="118" t="s">
        <v>1207</v>
      </c>
      <c r="B13" s="109">
        <v>518000</v>
      </c>
      <c r="C13" s="110"/>
      <c r="G13" s="111"/>
      <c r="H13" s="114"/>
    </row>
    <row r="14" ht="29.25" customHeight="1" spans="1:8">
      <c r="A14" s="113" t="s">
        <v>1208</v>
      </c>
      <c r="B14" s="109">
        <f>B15+B16</f>
        <v>286459</v>
      </c>
      <c r="C14" s="110"/>
      <c r="G14" s="111"/>
      <c r="H14" s="114"/>
    </row>
    <row r="15" ht="29.25" customHeight="1" spans="1:8">
      <c r="A15" s="113" t="s">
        <v>1209</v>
      </c>
      <c r="B15" s="109">
        <v>285006</v>
      </c>
      <c r="C15" s="110"/>
      <c r="G15" s="111"/>
      <c r="H15" s="114"/>
    </row>
    <row r="16" ht="29.25" customHeight="1" spans="1:8">
      <c r="A16" s="113" t="s">
        <v>1210</v>
      </c>
      <c r="B16" s="109">
        <v>1453</v>
      </c>
      <c r="C16" s="110"/>
      <c r="G16" s="111"/>
      <c r="H16" s="114"/>
    </row>
    <row r="17" ht="29.25" customHeight="1" spans="1:8">
      <c r="A17" s="113" t="s">
        <v>1211</v>
      </c>
      <c r="B17" s="109">
        <v>51518</v>
      </c>
      <c r="C17" s="110"/>
      <c r="G17" s="111"/>
      <c r="H17" s="114"/>
    </row>
    <row r="18" ht="29.25" customHeight="1" spans="1:8">
      <c r="A18" s="119" t="s">
        <v>1212</v>
      </c>
      <c r="B18" s="120">
        <v>990</v>
      </c>
      <c r="C18" s="121"/>
      <c r="G18" s="111"/>
      <c r="H18" s="114"/>
    </row>
    <row r="19" ht="29.25" customHeight="1" spans="1:8">
      <c r="A19" s="122" t="s">
        <v>1213</v>
      </c>
      <c r="B19" s="123">
        <v>39997</v>
      </c>
      <c r="C19" s="124"/>
      <c r="G19" s="111"/>
      <c r="H19" s="114"/>
    </row>
  </sheetData>
  <mergeCells count="1">
    <mergeCell ref="A1:C1"/>
  </mergeCells>
  <printOptions horizontalCentered="1"/>
  <pageMargins left="0.2" right="0.2" top="0.788888888888889" bottom="0.788888888888889" header="0.379166666666667" footer="0.588888888888889"/>
  <pageSetup paperSize="9" scale="90" orientation="portrait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39"/>
  <sheetViews>
    <sheetView showGridLines="0" view="pageBreakPreview" zoomScale="55" zoomScaleNormal="50" workbookViewId="0">
      <selection activeCell="S32" sqref="S32:S33"/>
    </sheetView>
  </sheetViews>
  <sheetFormatPr defaultColWidth="8.75" defaultRowHeight="14.25"/>
  <cols>
    <col min="1" max="5" width="9" style="43"/>
    <col min="6" max="6" width="26.375" style="43"/>
    <col min="7" max="32" width="9" style="43"/>
    <col min="33" max="256" width="8.75" style="43"/>
    <col min="257" max="16384" width="8.75" style="5"/>
  </cols>
  <sheetData>
    <row r="1" spans="10:11">
      <c r="J1" s="55"/>
      <c r="K1" s="55"/>
    </row>
    <row r="2" ht="71.25" customHeight="1" spans="1:11">
      <c r="A2" s="44"/>
      <c r="B2" s="44"/>
      <c r="C2" s="44"/>
      <c r="D2" s="45"/>
      <c r="E2" s="45"/>
      <c r="J2" s="56"/>
      <c r="K2" s="56"/>
    </row>
    <row r="3" ht="71.25" customHeight="1" spans="1:11">
      <c r="A3" s="44"/>
      <c r="B3" s="44"/>
      <c r="C3" s="44"/>
      <c r="D3" s="45"/>
      <c r="E3" s="45"/>
      <c r="J3" s="56"/>
      <c r="K3" s="56"/>
    </row>
    <row r="4" ht="157.5" customHeight="1" spans="1:11">
      <c r="A4" s="46" t="s">
        <v>1216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6" customHeight="1" spans="1:11">
      <c r="A6" s="97" t="s">
        <v>1217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 customHeight="1" spans="1:11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</row>
    <row r="8" customHeight="1" spans="1:1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</row>
    <row r="9" ht="6" customHeight="1" spans="1:1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</row>
    <row r="10" ht="13.5" hidden="1" spans="1:11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</row>
    <row r="11" ht="13.5" hidden="1" spans="1:11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</row>
    <row r="12" ht="13.5" hidden="1" spans="1:11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</row>
    <row r="13" ht="13.5" spans="1:11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</row>
    <row r="14" ht="13.5" spans="1:11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</row>
    <row r="15" ht="13.5" spans="1:11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</row>
    <row r="16" ht="13.5" spans="1:11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</row>
    <row r="17" ht="13.5" spans="1:1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</row>
    <row r="22" ht="101.25" customHeight="1"/>
    <row r="23" ht="11.25" customHeight="1"/>
    <row r="26" ht="27" spans="6:6">
      <c r="F26" s="49"/>
    </row>
    <row r="28" ht="47.25" customHeight="1" spans="1:11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</row>
    <row r="29" ht="35.25" spans="1:11">
      <c r="A29" s="50"/>
      <c r="B29" s="50"/>
      <c r="C29" s="50"/>
      <c r="D29" s="50"/>
      <c r="E29" s="50"/>
      <c r="F29" s="51"/>
      <c r="G29" s="50"/>
      <c r="H29" s="50"/>
      <c r="I29" s="50"/>
      <c r="J29" s="50"/>
      <c r="K29" s="50"/>
    </row>
    <row r="30" ht="35.25" spans="1:1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</row>
    <row r="31" ht="35.25" spans="1:1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ht="35.25" spans="1:1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</row>
    <row r="33" ht="15.75" spans="1:1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</row>
    <row r="34" ht="13.5" spans="1:1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ht="35.25" customHeight="1" spans="1:1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ht="3.75" customHeight="1" spans="6:11">
      <c r="F36" s="54"/>
      <c r="G36" s="54"/>
      <c r="H36" s="54"/>
      <c r="I36" s="54"/>
      <c r="J36" s="54"/>
      <c r="K36" s="54"/>
    </row>
    <row r="37" hidden="1" customHeight="1" spans="6:11">
      <c r="F37" s="54"/>
      <c r="G37" s="54"/>
      <c r="H37" s="54"/>
      <c r="I37" s="54"/>
      <c r="J37" s="54"/>
      <c r="K37" s="54"/>
    </row>
    <row r="38" hidden="1" customHeight="1" spans="6:11">
      <c r="F38" s="54"/>
      <c r="G38" s="54"/>
      <c r="H38" s="54"/>
      <c r="I38" s="54"/>
      <c r="J38" s="54"/>
      <c r="K38" s="54"/>
    </row>
    <row r="39" ht="23.25" customHeight="1" spans="6:11">
      <c r="F39" s="54"/>
      <c r="G39" s="54"/>
      <c r="H39" s="54"/>
      <c r="I39" s="54"/>
      <c r="J39" s="54"/>
      <c r="K39" s="54"/>
    </row>
  </sheetData>
  <mergeCells count="6">
    <mergeCell ref="J1:K1"/>
    <mergeCell ref="A2:C2"/>
    <mergeCell ref="J2:K2"/>
    <mergeCell ref="A4:K4"/>
    <mergeCell ref="A34:K35"/>
    <mergeCell ref="A6:K17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showGridLines="0" showZeros="0" view="pageBreakPreview" zoomScale="115" zoomScaleNormal="75" workbookViewId="0">
      <selection activeCell="A2" sqref="A2"/>
    </sheetView>
  </sheetViews>
  <sheetFormatPr defaultColWidth="8.75" defaultRowHeight="15"/>
  <cols>
    <col min="1" max="1" width="42.75" style="79" customWidth="1"/>
    <col min="2" max="3" width="13.75" style="79" customWidth="1"/>
    <col min="4" max="4" width="12" style="79" customWidth="1"/>
    <col min="5" max="5" width="12" style="80" customWidth="1"/>
    <col min="6" max="6" width="13.75" style="89" customWidth="1"/>
    <col min="7" max="7" width="12" style="57" customWidth="1"/>
    <col min="8" max="8" width="7" style="80" customWidth="1"/>
    <col min="9" max="9" width="9" style="79"/>
    <col min="10" max="10" width="13.375" style="79" customWidth="1"/>
    <col min="11" max="32" width="9" style="79"/>
    <col min="33" max="256" width="8.75" style="79"/>
    <col min="257" max="16384" width="8.75" style="5"/>
  </cols>
  <sheetData>
    <row r="1" s="77" customFormat="1" ht="48" customHeight="1" spans="1:8">
      <c r="A1" s="58" t="s">
        <v>1218</v>
      </c>
      <c r="B1" s="58"/>
      <c r="C1" s="58"/>
      <c r="D1" s="58"/>
      <c r="E1" s="58"/>
      <c r="F1" s="58"/>
      <c r="G1" s="58"/>
      <c r="H1" s="58"/>
    </row>
    <row r="2" s="59" customFormat="1" ht="14.25" spans="1:8">
      <c r="A2" s="59" t="s">
        <v>1219</v>
      </c>
      <c r="E2" s="60"/>
      <c r="F2" s="90"/>
      <c r="G2" s="62" t="s">
        <v>6</v>
      </c>
      <c r="H2" s="60"/>
    </row>
    <row r="3" s="66" customFormat="1" ht="33" customHeight="1" spans="1:8">
      <c r="A3" s="63" t="s">
        <v>1220</v>
      </c>
      <c r="B3" s="91" t="s">
        <v>1221</v>
      </c>
      <c r="C3" s="92"/>
      <c r="D3" s="92"/>
      <c r="E3" s="92"/>
      <c r="F3" s="65" t="s">
        <v>1222</v>
      </c>
      <c r="G3" s="65"/>
      <c r="H3" s="93"/>
    </row>
    <row r="4" s="66" customFormat="1" ht="33" customHeight="1" spans="1:8">
      <c r="A4" s="63"/>
      <c r="B4" s="63" t="s">
        <v>1223</v>
      </c>
      <c r="C4" s="63" t="s">
        <v>1224</v>
      </c>
      <c r="D4" s="63" t="s">
        <v>1225</v>
      </c>
      <c r="E4" s="63" t="s">
        <v>1226</v>
      </c>
      <c r="F4" s="94" t="s">
        <v>1223</v>
      </c>
      <c r="G4" s="67" t="s">
        <v>1227</v>
      </c>
      <c r="H4" s="93"/>
    </row>
    <row r="5" ht="23.25" customHeight="1" spans="1:11">
      <c r="A5" s="81" t="s">
        <v>1228</v>
      </c>
      <c r="B5" s="69"/>
      <c r="C5" s="82"/>
      <c r="D5" s="82"/>
      <c r="E5" s="83"/>
      <c r="F5" s="95"/>
      <c r="G5" s="71"/>
      <c r="H5" s="96"/>
      <c r="I5" s="86"/>
      <c r="J5" s="87"/>
      <c r="K5" s="87"/>
    </row>
    <row r="6" ht="23.25" customHeight="1" spans="1:11">
      <c r="A6" s="73" t="s">
        <v>1229</v>
      </c>
      <c r="B6" s="69"/>
      <c r="C6" s="82"/>
      <c r="D6" s="82"/>
      <c r="E6" s="83"/>
      <c r="F6" s="95"/>
      <c r="G6" s="71"/>
      <c r="H6" s="96"/>
      <c r="I6" s="86"/>
      <c r="J6" s="87"/>
      <c r="K6" s="87"/>
    </row>
    <row r="7" ht="23.25" customHeight="1" spans="1:11">
      <c r="A7" s="73" t="s">
        <v>1230</v>
      </c>
      <c r="B7" s="69"/>
      <c r="C7" s="82"/>
      <c r="D7" s="82"/>
      <c r="E7" s="83"/>
      <c r="F7" s="95"/>
      <c r="G7" s="71"/>
      <c r="H7" s="96"/>
      <c r="I7" s="86"/>
      <c r="J7" s="87"/>
      <c r="K7" s="87"/>
    </row>
    <row r="8" ht="23.25" customHeight="1" spans="1:11">
      <c r="A8" s="73" t="s">
        <v>1231</v>
      </c>
      <c r="B8" s="69"/>
      <c r="C8" s="82"/>
      <c r="D8" s="82"/>
      <c r="E8" s="83"/>
      <c r="F8" s="95"/>
      <c r="G8" s="71"/>
      <c r="H8" s="96"/>
      <c r="I8" s="86"/>
      <c r="J8" s="87"/>
      <c r="K8" s="87"/>
    </row>
    <row r="9" ht="23.25" customHeight="1" spans="1:11">
      <c r="A9" s="85" t="s">
        <v>1232</v>
      </c>
      <c r="B9" s="69"/>
      <c r="C9" s="82"/>
      <c r="D9" s="82"/>
      <c r="E9" s="83"/>
      <c r="F9" s="95"/>
      <c r="G9" s="71"/>
      <c r="H9" s="96"/>
      <c r="I9" s="86"/>
      <c r="J9" s="87"/>
      <c r="K9" s="87"/>
    </row>
    <row r="10" ht="23.25" customHeight="1" spans="1:11">
      <c r="A10" s="73" t="s">
        <v>1229</v>
      </c>
      <c r="B10" s="69"/>
      <c r="C10" s="82"/>
      <c r="D10" s="82"/>
      <c r="E10" s="83"/>
      <c r="F10" s="95"/>
      <c r="G10" s="71"/>
      <c r="H10" s="96"/>
      <c r="I10" s="86"/>
      <c r="J10" s="87"/>
      <c r="K10" s="87"/>
    </row>
    <row r="11" ht="23.25" customHeight="1" spans="1:11">
      <c r="A11" s="73" t="s">
        <v>1230</v>
      </c>
      <c r="B11" s="69"/>
      <c r="C11" s="82"/>
      <c r="D11" s="82"/>
      <c r="E11" s="83"/>
      <c r="F11" s="95"/>
      <c r="G11" s="71"/>
      <c r="H11" s="96"/>
      <c r="I11" s="86"/>
      <c r="J11" s="87"/>
      <c r="K11" s="87"/>
    </row>
    <row r="12" ht="23.25" customHeight="1" spans="1:11">
      <c r="A12" s="73" t="s">
        <v>1231</v>
      </c>
      <c r="B12" s="69"/>
      <c r="C12" s="82"/>
      <c r="D12" s="82"/>
      <c r="E12" s="83"/>
      <c r="F12" s="95"/>
      <c r="G12" s="71"/>
      <c r="H12" s="96"/>
      <c r="I12" s="86"/>
      <c r="J12" s="87"/>
      <c r="K12" s="87"/>
    </row>
    <row r="13" ht="23.25" customHeight="1" spans="1:11">
      <c r="A13" s="73" t="s">
        <v>1233</v>
      </c>
      <c r="B13" s="69"/>
      <c r="C13" s="82"/>
      <c r="D13" s="82"/>
      <c r="E13" s="83"/>
      <c r="F13" s="95"/>
      <c r="G13" s="71"/>
      <c r="H13" s="96"/>
      <c r="I13" s="86"/>
      <c r="J13" s="87"/>
      <c r="K13" s="87"/>
    </row>
    <row r="14" ht="23.25" customHeight="1" spans="1:11">
      <c r="A14" s="73" t="s">
        <v>1229</v>
      </c>
      <c r="B14" s="69"/>
      <c r="C14" s="82"/>
      <c r="D14" s="82"/>
      <c r="E14" s="83"/>
      <c r="F14" s="95"/>
      <c r="G14" s="71"/>
      <c r="H14" s="96"/>
      <c r="I14" s="86"/>
      <c r="J14" s="87"/>
      <c r="K14" s="87"/>
    </row>
    <row r="15" ht="23.25" customHeight="1" spans="1:11">
      <c r="A15" s="73" t="s">
        <v>1231</v>
      </c>
      <c r="B15" s="69"/>
      <c r="C15" s="82"/>
      <c r="D15" s="82"/>
      <c r="E15" s="83"/>
      <c r="F15" s="95"/>
      <c r="G15" s="71"/>
      <c r="H15" s="96"/>
      <c r="I15" s="86"/>
      <c r="J15" s="87"/>
      <c r="K15" s="87"/>
    </row>
    <row r="16" s="78" customFormat="1" ht="23.25" customHeight="1" spans="1:10">
      <c r="A16" s="73" t="s">
        <v>1234</v>
      </c>
      <c r="B16" s="69"/>
      <c r="C16" s="82"/>
      <c r="D16" s="82"/>
      <c r="E16" s="83"/>
      <c r="F16" s="95"/>
      <c r="G16" s="71"/>
      <c r="H16" s="96"/>
      <c r="J16" s="88"/>
    </row>
    <row r="17" s="78" customFormat="1" ht="23.25" customHeight="1" spans="1:8">
      <c r="A17" s="73" t="s">
        <v>1229</v>
      </c>
      <c r="B17" s="69"/>
      <c r="C17" s="82"/>
      <c r="D17" s="82"/>
      <c r="E17" s="83"/>
      <c r="F17" s="95"/>
      <c r="G17" s="71"/>
      <c r="H17" s="96"/>
    </row>
    <row r="18" s="78" customFormat="1" ht="23.25" customHeight="1" spans="1:8">
      <c r="A18" s="73" t="s">
        <v>1230</v>
      </c>
      <c r="B18" s="69"/>
      <c r="C18" s="82"/>
      <c r="D18" s="82"/>
      <c r="E18" s="83"/>
      <c r="F18" s="95"/>
      <c r="G18" s="71"/>
      <c r="H18" s="96"/>
    </row>
    <row r="19" ht="23.25" customHeight="1" spans="1:11">
      <c r="A19" s="73" t="s">
        <v>1231</v>
      </c>
      <c r="B19" s="69"/>
      <c r="C19" s="82"/>
      <c r="D19" s="82"/>
      <c r="E19" s="83"/>
      <c r="F19" s="95"/>
      <c r="G19" s="71"/>
      <c r="H19" s="96"/>
      <c r="I19" s="86"/>
      <c r="J19" s="87"/>
      <c r="K19" s="87"/>
    </row>
    <row r="20" s="78" customFormat="1" ht="23.25" customHeight="1" spans="1:8">
      <c r="A20" s="73" t="s">
        <v>1235</v>
      </c>
      <c r="B20" s="69"/>
      <c r="C20" s="82"/>
      <c r="D20" s="82"/>
      <c r="E20" s="83"/>
      <c r="F20" s="95"/>
      <c r="G20" s="71"/>
      <c r="H20" s="96"/>
    </row>
    <row r="21" s="78" customFormat="1" ht="23.25" customHeight="1" spans="1:8">
      <c r="A21" s="73" t="s">
        <v>1229</v>
      </c>
      <c r="B21" s="69"/>
      <c r="C21" s="82"/>
      <c r="D21" s="82"/>
      <c r="E21" s="83"/>
      <c r="F21" s="95"/>
      <c r="G21" s="71"/>
      <c r="H21" s="96"/>
    </row>
    <row r="22" ht="23.25" customHeight="1" spans="1:11">
      <c r="A22" s="73" t="s">
        <v>1231</v>
      </c>
      <c r="B22" s="69"/>
      <c r="C22" s="82"/>
      <c r="D22" s="82"/>
      <c r="E22" s="83"/>
      <c r="F22" s="95"/>
      <c r="G22" s="71"/>
      <c r="H22" s="96"/>
      <c r="I22" s="86"/>
      <c r="J22" s="87"/>
      <c r="K22" s="87"/>
    </row>
    <row r="23" s="78" customFormat="1" ht="23.25" customHeight="1" spans="1:8">
      <c r="A23" s="75" t="s">
        <v>1236</v>
      </c>
      <c r="B23" s="69"/>
      <c r="C23" s="82"/>
      <c r="D23" s="82"/>
      <c r="E23" s="83"/>
      <c r="F23" s="95"/>
      <c r="G23" s="71"/>
      <c r="H23" s="96"/>
    </row>
    <row r="24" s="78" customFormat="1" ht="23.25" customHeight="1" spans="1:8">
      <c r="A24" s="73" t="s">
        <v>1229</v>
      </c>
      <c r="B24" s="69"/>
      <c r="C24" s="82"/>
      <c r="D24" s="82"/>
      <c r="E24" s="83"/>
      <c r="F24" s="95"/>
      <c r="G24" s="71"/>
      <c r="H24" s="96"/>
    </row>
    <row r="25" ht="23.25" customHeight="1" spans="1:11">
      <c r="A25" s="73" t="s">
        <v>1231</v>
      </c>
      <c r="B25" s="69"/>
      <c r="C25" s="82"/>
      <c r="D25" s="82"/>
      <c r="E25" s="83"/>
      <c r="F25" s="95"/>
      <c r="G25" s="71"/>
      <c r="H25" s="96"/>
      <c r="I25" s="86"/>
      <c r="J25" s="87"/>
      <c r="K25" s="87"/>
    </row>
    <row r="26" ht="23.25" customHeight="1" spans="1:8">
      <c r="A26" s="75" t="s">
        <v>1237</v>
      </c>
      <c r="B26" s="69"/>
      <c r="C26" s="82"/>
      <c r="D26" s="82"/>
      <c r="E26" s="83"/>
      <c r="F26" s="95"/>
      <c r="G26" s="71"/>
      <c r="H26" s="96"/>
    </row>
    <row r="27" ht="23.25" customHeight="1" spans="1:8">
      <c r="A27" s="73" t="s">
        <v>1229</v>
      </c>
      <c r="B27" s="69"/>
      <c r="C27" s="82"/>
      <c r="D27" s="82"/>
      <c r="E27" s="83"/>
      <c r="F27" s="95"/>
      <c r="G27" s="71"/>
      <c r="H27" s="96"/>
    </row>
    <row r="28" ht="23.25" customHeight="1" spans="1:8">
      <c r="A28" s="73" t="s">
        <v>1230</v>
      </c>
      <c r="B28" s="69"/>
      <c r="C28" s="82"/>
      <c r="D28" s="82"/>
      <c r="E28" s="83"/>
      <c r="F28" s="95"/>
      <c r="G28" s="71"/>
      <c r="H28" s="96"/>
    </row>
    <row r="29" ht="23.25" customHeight="1" spans="1:11">
      <c r="A29" s="73" t="s">
        <v>1231</v>
      </c>
      <c r="B29" s="69"/>
      <c r="C29" s="82"/>
      <c r="D29" s="82"/>
      <c r="E29" s="83"/>
      <c r="F29" s="95"/>
      <c r="G29" s="71"/>
      <c r="H29" s="96"/>
      <c r="I29" s="86"/>
      <c r="J29" s="87"/>
      <c r="K29" s="87"/>
    </row>
    <row r="30" ht="23.25" customHeight="1" spans="1:8">
      <c r="A30" s="75" t="s">
        <v>1238</v>
      </c>
      <c r="B30" s="69"/>
      <c r="C30" s="82"/>
      <c r="D30" s="82"/>
      <c r="E30" s="83"/>
      <c r="F30" s="95"/>
      <c r="G30" s="71"/>
      <c r="H30" s="96"/>
    </row>
    <row r="31" ht="23.25" customHeight="1" spans="1:8">
      <c r="A31" s="73" t="s">
        <v>1229</v>
      </c>
      <c r="B31" s="69"/>
      <c r="C31" s="82"/>
      <c r="D31" s="82"/>
      <c r="E31" s="83"/>
      <c r="F31" s="95"/>
      <c r="G31" s="71"/>
      <c r="H31" s="96"/>
    </row>
    <row r="32" ht="23.25" customHeight="1" spans="1:8">
      <c r="A32" s="73" t="s">
        <v>1230</v>
      </c>
      <c r="B32" s="69"/>
      <c r="C32" s="82"/>
      <c r="D32" s="82"/>
      <c r="E32" s="83"/>
      <c r="F32" s="95"/>
      <c r="G32" s="71"/>
      <c r="H32" s="96"/>
    </row>
    <row r="33" ht="23.25" customHeight="1" spans="1:11">
      <c r="A33" s="73" t="s">
        <v>1231</v>
      </c>
      <c r="B33" s="69"/>
      <c r="C33" s="82"/>
      <c r="D33" s="82"/>
      <c r="E33" s="83"/>
      <c r="F33" s="95"/>
      <c r="G33" s="71"/>
      <c r="H33" s="96"/>
      <c r="I33" s="86"/>
      <c r="J33" s="87"/>
      <c r="K33" s="87"/>
    </row>
    <row r="34" ht="23.25" customHeight="1" spans="1:8">
      <c r="A34" s="73" t="s">
        <v>1239</v>
      </c>
      <c r="B34" s="69"/>
      <c r="C34" s="82"/>
      <c r="D34" s="82"/>
      <c r="E34" s="83"/>
      <c r="F34" s="95"/>
      <c r="G34" s="71"/>
      <c r="H34" s="88"/>
    </row>
    <row r="35" ht="23.25" customHeight="1" spans="1:8">
      <c r="A35" s="73" t="s">
        <v>1229</v>
      </c>
      <c r="B35" s="69"/>
      <c r="C35" s="82"/>
      <c r="D35" s="82"/>
      <c r="E35" s="83"/>
      <c r="F35" s="95"/>
      <c r="G35" s="71"/>
      <c r="H35" s="88"/>
    </row>
    <row r="36" ht="23.25" customHeight="1" spans="1:8">
      <c r="A36" s="73" t="s">
        <v>1230</v>
      </c>
      <c r="B36" s="69"/>
      <c r="C36" s="82"/>
      <c r="D36" s="82"/>
      <c r="E36" s="83"/>
      <c r="F36" s="95"/>
      <c r="G36" s="71"/>
      <c r="H36" s="88"/>
    </row>
    <row r="37" ht="23.25" customHeight="1" spans="1:11">
      <c r="A37" s="73" t="s">
        <v>1231</v>
      </c>
      <c r="B37" s="69"/>
      <c r="C37" s="82"/>
      <c r="D37" s="82"/>
      <c r="E37" s="83"/>
      <c r="F37" s="95"/>
      <c r="G37" s="71"/>
      <c r="H37" s="96"/>
      <c r="I37" s="86"/>
      <c r="J37" s="87"/>
      <c r="K37" s="87"/>
    </row>
    <row r="38" ht="24.6" customHeight="1" spans="8:8">
      <c r="H38" s="88"/>
    </row>
    <row r="39" ht="24.6" customHeight="1" spans="8:8">
      <c r="H39" s="88"/>
    </row>
    <row r="40" ht="24.6" customHeight="1" spans="8:8">
      <c r="H40" s="88"/>
    </row>
    <row r="41" ht="24.6" customHeight="1" spans="8:8">
      <c r="H41" s="88"/>
    </row>
    <row r="42" spans="8:8">
      <c r="H42" s="88"/>
    </row>
    <row r="43" spans="8:8">
      <c r="H43" s="88"/>
    </row>
    <row r="44" spans="8:8">
      <c r="H44" s="88"/>
    </row>
    <row r="45" spans="8:8">
      <c r="H45" s="88"/>
    </row>
    <row r="46" spans="8:8">
      <c r="H46" s="88"/>
    </row>
    <row r="47" spans="8:8">
      <c r="H47" s="88"/>
    </row>
  </sheetData>
  <mergeCells count="4">
    <mergeCell ref="A1:G1"/>
    <mergeCell ref="B3:E3"/>
    <mergeCell ref="F3:G3"/>
    <mergeCell ref="A3:A4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  <rowBreaks count="1" manualBreakCount="1">
    <brk id="20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showZeros="0" view="pageBreakPreview" zoomScale="115" zoomScaleNormal="75" workbookViewId="0">
      <selection activeCell="A2" sqref="A2"/>
    </sheetView>
  </sheetViews>
  <sheetFormatPr defaultColWidth="8.75" defaultRowHeight="15"/>
  <cols>
    <col min="1" max="1" width="41" style="79" customWidth="1"/>
    <col min="2" max="3" width="15" style="79" customWidth="1"/>
    <col min="4" max="4" width="14.125" style="79" customWidth="1"/>
    <col min="5" max="5" width="14.125" style="80" customWidth="1"/>
    <col min="6" max="6" width="15" style="57" customWidth="1"/>
    <col min="7" max="7" width="14.125" style="57" customWidth="1"/>
    <col min="8" max="8" width="14.75" style="79"/>
    <col min="9" max="9" width="9.5" style="79"/>
    <col min="10" max="10" width="13.375" style="79" customWidth="1"/>
    <col min="11" max="32" width="9" style="79"/>
    <col min="33" max="256" width="8.75" style="79"/>
    <col min="257" max="16384" width="8.75" style="5"/>
  </cols>
  <sheetData>
    <row r="1" s="77" customFormat="1" ht="48" customHeight="1" spans="1:7">
      <c r="A1" s="58" t="s">
        <v>1240</v>
      </c>
      <c r="B1" s="58"/>
      <c r="C1" s="58"/>
      <c r="D1" s="58"/>
      <c r="E1" s="58"/>
      <c r="F1" s="58"/>
      <c r="G1" s="58"/>
    </row>
    <row r="2" s="59" customFormat="1" ht="14.25" spans="1:7">
      <c r="A2" s="59" t="s">
        <v>1241</v>
      </c>
      <c r="E2" s="60"/>
      <c r="F2" s="61"/>
      <c r="G2" s="62" t="s">
        <v>6</v>
      </c>
    </row>
    <row r="3" s="66" customFormat="1" ht="33" customHeight="1" spans="1:7">
      <c r="A3" s="63" t="s">
        <v>1220</v>
      </c>
      <c r="B3" s="64" t="s">
        <v>1221</v>
      </c>
      <c r="C3" s="64"/>
      <c r="D3" s="64"/>
      <c r="E3" s="64"/>
      <c r="F3" s="65" t="s">
        <v>1222</v>
      </c>
      <c r="G3" s="65"/>
    </row>
    <row r="4" s="66" customFormat="1" ht="33" customHeight="1" spans="1:7">
      <c r="A4" s="63"/>
      <c r="B4" s="63" t="s">
        <v>1223</v>
      </c>
      <c r="C4" s="63" t="s">
        <v>1224</v>
      </c>
      <c r="D4" s="63" t="s">
        <v>1225</v>
      </c>
      <c r="E4" s="63" t="s">
        <v>1226</v>
      </c>
      <c r="F4" s="63" t="s">
        <v>1223</v>
      </c>
      <c r="G4" s="67" t="s">
        <v>1227</v>
      </c>
    </row>
    <row r="5" ht="34.5" customHeight="1" spans="1:11">
      <c r="A5" s="81" t="s">
        <v>1242</v>
      </c>
      <c r="B5" s="69"/>
      <c r="C5" s="82"/>
      <c r="D5" s="82"/>
      <c r="E5" s="83"/>
      <c r="F5" s="71"/>
      <c r="G5" s="71"/>
      <c r="H5" s="84"/>
      <c r="I5" s="86"/>
      <c r="J5" s="87"/>
      <c r="K5" s="87"/>
    </row>
    <row r="6" ht="34.5" customHeight="1" spans="1:11">
      <c r="A6" s="85" t="s">
        <v>1243</v>
      </c>
      <c r="B6" s="69"/>
      <c r="C6" s="82"/>
      <c r="D6" s="82"/>
      <c r="E6" s="83"/>
      <c r="F6" s="71"/>
      <c r="G6" s="71"/>
      <c r="H6" s="84"/>
      <c r="I6" s="86"/>
      <c r="J6" s="87"/>
      <c r="K6" s="87"/>
    </row>
    <row r="7" ht="34.5" customHeight="1" spans="1:11">
      <c r="A7" s="73" t="s">
        <v>1244</v>
      </c>
      <c r="B7" s="69"/>
      <c r="C7" s="82"/>
      <c r="D7" s="82"/>
      <c r="E7" s="83"/>
      <c r="F7" s="71"/>
      <c r="G7" s="71"/>
      <c r="H7" s="84"/>
      <c r="I7" s="86"/>
      <c r="J7" s="87"/>
      <c r="K7" s="87"/>
    </row>
    <row r="8" ht="34.5" customHeight="1" spans="1:11">
      <c r="A8" s="73" t="s">
        <v>1245</v>
      </c>
      <c r="B8" s="69"/>
      <c r="C8" s="82"/>
      <c r="D8" s="82"/>
      <c r="E8" s="83"/>
      <c r="F8" s="71"/>
      <c r="G8" s="71"/>
      <c r="H8" s="84"/>
      <c r="I8" s="86"/>
      <c r="J8" s="87"/>
      <c r="K8" s="87"/>
    </row>
    <row r="9" ht="34.5" customHeight="1" spans="1:11">
      <c r="A9" s="73" t="s">
        <v>1246</v>
      </c>
      <c r="B9" s="69"/>
      <c r="C9" s="82"/>
      <c r="D9" s="82"/>
      <c r="E9" s="83"/>
      <c r="F9" s="71"/>
      <c r="G9" s="71"/>
      <c r="H9" s="84"/>
      <c r="I9" s="86"/>
      <c r="J9" s="87"/>
      <c r="K9" s="87"/>
    </row>
    <row r="10" ht="34.5" customHeight="1" spans="1:11">
      <c r="A10" s="73" t="s">
        <v>1247</v>
      </c>
      <c r="B10" s="69"/>
      <c r="C10" s="82"/>
      <c r="D10" s="82"/>
      <c r="E10" s="83"/>
      <c r="F10" s="71"/>
      <c r="G10" s="71"/>
      <c r="H10" s="84"/>
      <c r="I10" s="86"/>
      <c r="J10" s="87"/>
      <c r="K10" s="87"/>
    </row>
    <row r="11" ht="34.5" customHeight="1" spans="1:11">
      <c r="A11" s="73" t="s">
        <v>1248</v>
      </c>
      <c r="B11" s="69"/>
      <c r="C11" s="82"/>
      <c r="D11" s="82"/>
      <c r="E11" s="83"/>
      <c r="F11" s="71"/>
      <c r="G11" s="71"/>
      <c r="H11" s="84"/>
      <c r="I11" s="86"/>
      <c r="J11" s="87"/>
      <c r="K11" s="87"/>
    </row>
    <row r="12" ht="34.5" customHeight="1" spans="1:11">
      <c r="A12" s="73" t="s">
        <v>1245</v>
      </c>
      <c r="B12" s="69"/>
      <c r="C12" s="82"/>
      <c r="D12" s="82"/>
      <c r="E12" s="83"/>
      <c r="F12" s="71"/>
      <c r="G12" s="71"/>
      <c r="H12" s="84"/>
      <c r="I12" s="86"/>
      <c r="J12" s="87"/>
      <c r="K12" s="87"/>
    </row>
    <row r="13" s="78" customFormat="1" ht="34.5" customHeight="1" spans="1:10">
      <c r="A13" s="73" t="s">
        <v>1249</v>
      </c>
      <c r="B13" s="69"/>
      <c r="C13" s="82"/>
      <c r="D13" s="82"/>
      <c r="E13" s="83"/>
      <c r="F13" s="71"/>
      <c r="G13" s="71"/>
      <c r="H13" s="84"/>
      <c r="J13" s="88"/>
    </row>
    <row r="14" s="78" customFormat="1" ht="34.5" customHeight="1" spans="1:8">
      <c r="A14" s="73" t="s">
        <v>1250</v>
      </c>
      <c r="B14" s="69"/>
      <c r="C14" s="82"/>
      <c r="D14" s="82"/>
      <c r="E14" s="83"/>
      <c r="F14" s="71"/>
      <c r="G14" s="71"/>
      <c r="H14" s="84"/>
    </row>
    <row r="15" s="78" customFormat="1" ht="34.5" customHeight="1" spans="1:8">
      <c r="A15" s="73" t="s">
        <v>1251</v>
      </c>
      <c r="B15" s="69"/>
      <c r="C15" s="82"/>
      <c r="D15" s="82"/>
      <c r="E15" s="83"/>
      <c r="F15" s="71"/>
      <c r="G15" s="71"/>
      <c r="H15" s="84"/>
    </row>
    <row r="16" s="78" customFormat="1" ht="34.5" customHeight="1" spans="1:8">
      <c r="A16" s="73" t="s">
        <v>1252</v>
      </c>
      <c r="B16" s="69"/>
      <c r="C16" s="82"/>
      <c r="D16" s="82"/>
      <c r="E16" s="83"/>
      <c r="F16" s="71"/>
      <c r="G16" s="71"/>
      <c r="H16" s="84"/>
    </row>
    <row r="17" s="78" customFormat="1" ht="34.5" customHeight="1" spans="1:8">
      <c r="A17" s="73" t="s">
        <v>1253</v>
      </c>
      <c r="B17" s="69"/>
      <c r="C17" s="82"/>
      <c r="D17" s="82"/>
      <c r="E17" s="83"/>
      <c r="F17" s="71"/>
      <c r="G17" s="71"/>
      <c r="H17" s="84"/>
    </row>
    <row r="18" s="78" customFormat="1" ht="34.5" customHeight="1" spans="1:8">
      <c r="A18" s="73" t="s">
        <v>1254</v>
      </c>
      <c r="B18" s="69"/>
      <c r="C18" s="82"/>
      <c r="D18" s="82"/>
      <c r="E18" s="83"/>
      <c r="F18" s="71"/>
      <c r="G18" s="71"/>
      <c r="H18" s="84"/>
    </row>
    <row r="19" s="78" customFormat="1" ht="34.5" customHeight="1" spans="1:8">
      <c r="A19" s="73" t="s">
        <v>1255</v>
      </c>
      <c r="B19" s="69"/>
      <c r="C19" s="82"/>
      <c r="D19" s="82"/>
      <c r="E19" s="83"/>
      <c r="F19" s="71"/>
      <c r="G19" s="71"/>
      <c r="H19" s="84"/>
    </row>
    <row r="20" ht="34.5" customHeight="1" spans="1:8">
      <c r="A20" s="75" t="s">
        <v>1256</v>
      </c>
      <c r="B20" s="69"/>
      <c r="C20" s="82"/>
      <c r="D20" s="82"/>
      <c r="E20" s="83"/>
      <c r="F20" s="71"/>
      <c r="G20" s="71"/>
      <c r="H20" s="84"/>
    </row>
    <row r="21" ht="34.5" customHeight="1" spans="1:8">
      <c r="A21" s="73" t="s">
        <v>1257</v>
      </c>
      <c r="B21" s="69"/>
      <c r="C21" s="82"/>
      <c r="D21" s="82"/>
      <c r="E21" s="83"/>
      <c r="F21" s="71"/>
      <c r="G21" s="71"/>
      <c r="H21" s="84"/>
    </row>
    <row r="22" ht="34.5" customHeight="1" spans="1:8">
      <c r="A22" s="75" t="s">
        <v>1258</v>
      </c>
      <c r="B22" s="69"/>
      <c r="C22" s="82"/>
      <c r="D22" s="82"/>
      <c r="E22" s="83"/>
      <c r="F22" s="71"/>
      <c r="G22" s="71"/>
      <c r="H22" s="84"/>
    </row>
    <row r="23" ht="34.5" customHeight="1" spans="1:8">
      <c r="A23" s="75" t="s">
        <v>1259</v>
      </c>
      <c r="B23" s="69"/>
      <c r="C23" s="82"/>
      <c r="D23" s="82"/>
      <c r="E23" s="83"/>
      <c r="F23" s="71"/>
      <c r="G23" s="71"/>
      <c r="H23" s="84"/>
    </row>
    <row r="24" ht="34.5" customHeight="1" spans="1:7">
      <c r="A24" s="75" t="s">
        <v>1260</v>
      </c>
      <c r="B24" s="69"/>
      <c r="C24" s="82"/>
      <c r="D24" s="82"/>
      <c r="E24" s="83"/>
      <c r="F24" s="71"/>
      <c r="G24" s="71"/>
    </row>
    <row r="25" ht="24.6" customHeight="1"/>
    <row r="26" ht="24.6" customHeight="1"/>
    <row r="27" ht="24.6" customHeight="1"/>
    <row r="28" ht="24.6" customHeight="1"/>
    <row r="29" ht="24.6" customHeight="1"/>
    <row r="30" ht="24.6" customHeight="1"/>
    <row r="31" ht="24.6" customHeight="1"/>
    <row r="32" ht="24.6" customHeight="1"/>
  </sheetData>
  <mergeCells count="4">
    <mergeCell ref="A1:G1"/>
    <mergeCell ref="B3:E3"/>
    <mergeCell ref="F3:G3"/>
    <mergeCell ref="A3:A4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  <rowBreaks count="1" manualBreakCount="1">
    <brk id="14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view="pageBreakPreview" zoomScaleNormal="100" workbookViewId="0">
      <selection activeCell="A2" sqref="A2"/>
    </sheetView>
  </sheetViews>
  <sheetFormatPr defaultColWidth="8.75" defaultRowHeight="14.25"/>
  <cols>
    <col min="1" max="1" width="49.375" style="5" customWidth="1"/>
    <col min="2" max="3" width="15.75" style="5" customWidth="1"/>
    <col min="4" max="5" width="15.125" style="5" customWidth="1"/>
    <col min="6" max="6" width="15.75" style="57" customWidth="1"/>
    <col min="7" max="7" width="15.125" style="57" customWidth="1"/>
    <col min="8" max="8" width="13.375" style="5"/>
    <col min="9" max="16384" width="8.75" style="5"/>
  </cols>
  <sheetData>
    <row r="1" ht="48" customHeight="1" spans="1:7">
      <c r="A1" s="58" t="s">
        <v>1261</v>
      </c>
      <c r="B1" s="58"/>
      <c r="C1" s="58"/>
      <c r="D1" s="58"/>
      <c r="E1" s="58"/>
      <c r="F1" s="58"/>
      <c r="G1" s="58"/>
    </row>
    <row r="2" spans="1:7">
      <c r="A2" s="59" t="s">
        <v>1262</v>
      </c>
      <c r="B2" s="59"/>
      <c r="C2" s="59"/>
      <c r="D2" s="59"/>
      <c r="E2" s="60"/>
      <c r="F2" s="61"/>
      <c r="G2" s="62" t="s">
        <v>6</v>
      </c>
    </row>
    <row r="3" ht="34.5" customHeight="1" spans="1:8">
      <c r="A3" s="63" t="s">
        <v>1220</v>
      </c>
      <c r="B3" s="64" t="s">
        <v>1221</v>
      </c>
      <c r="C3" s="64"/>
      <c r="D3" s="64"/>
      <c r="E3" s="64"/>
      <c r="F3" s="65" t="s">
        <v>1222</v>
      </c>
      <c r="G3" s="65"/>
      <c r="H3" s="66"/>
    </row>
    <row r="4" ht="34.5" customHeight="1" spans="1:8">
      <c r="A4" s="63"/>
      <c r="B4" s="63" t="s">
        <v>1223</v>
      </c>
      <c r="C4" s="63" t="s">
        <v>1224</v>
      </c>
      <c r="D4" s="63" t="s">
        <v>1263</v>
      </c>
      <c r="E4" s="63" t="s">
        <v>1226</v>
      </c>
      <c r="F4" s="63" t="s">
        <v>1223</v>
      </c>
      <c r="G4" s="67" t="s">
        <v>1227</v>
      </c>
      <c r="H4" s="66"/>
    </row>
    <row r="5" ht="42" customHeight="1" spans="1:9">
      <c r="A5" s="68" t="s">
        <v>1264</v>
      </c>
      <c r="B5" s="69"/>
      <c r="C5" s="70"/>
      <c r="D5" s="70"/>
      <c r="E5" s="70"/>
      <c r="F5" s="71"/>
      <c r="G5" s="71"/>
      <c r="H5" s="72"/>
      <c r="I5" s="76"/>
    </row>
    <row r="6" ht="42" customHeight="1" spans="1:9">
      <c r="A6" s="68" t="s">
        <v>1265</v>
      </c>
      <c r="B6" s="69"/>
      <c r="C6" s="70"/>
      <c r="D6" s="70"/>
      <c r="E6" s="70"/>
      <c r="F6" s="71"/>
      <c r="G6" s="71"/>
      <c r="H6" s="72"/>
      <c r="I6" s="76"/>
    </row>
    <row r="7" ht="42" customHeight="1" spans="1:8">
      <c r="A7" s="73" t="s">
        <v>1266</v>
      </c>
      <c r="B7" s="69"/>
      <c r="C7" s="70"/>
      <c r="D7" s="70"/>
      <c r="E7" s="70"/>
      <c r="F7" s="71"/>
      <c r="G7" s="71"/>
      <c r="H7" s="74"/>
    </row>
    <row r="8" ht="42" customHeight="1" spans="1:8">
      <c r="A8" s="73" t="s">
        <v>1267</v>
      </c>
      <c r="B8" s="69"/>
      <c r="C8" s="70"/>
      <c r="D8" s="70"/>
      <c r="E8" s="70"/>
      <c r="F8" s="71"/>
      <c r="G8" s="71"/>
      <c r="H8" s="74"/>
    </row>
    <row r="9" ht="42" customHeight="1" spans="1:8">
      <c r="A9" s="73" t="s">
        <v>1268</v>
      </c>
      <c r="B9" s="69"/>
      <c r="C9" s="70"/>
      <c r="D9" s="70"/>
      <c r="E9" s="70"/>
      <c r="F9" s="71"/>
      <c r="G9" s="71"/>
      <c r="H9" s="74"/>
    </row>
    <row r="10" ht="42" customHeight="1" spans="1:8">
      <c r="A10" s="73" t="s">
        <v>1269</v>
      </c>
      <c r="B10" s="69"/>
      <c r="C10" s="70"/>
      <c r="D10" s="70"/>
      <c r="E10" s="70"/>
      <c r="F10" s="71"/>
      <c r="G10" s="71"/>
      <c r="H10" s="74"/>
    </row>
    <row r="11" ht="42" customHeight="1" spans="1:8">
      <c r="A11" s="73" t="s">
        <v>1270</v>
      </c>
      <c r="B11" s="69"/>
      <c r="C11" s="70"/>
      <c r="D11" s="70"/>
      <c r="E11" s="70"/>
      <c r="F11" s="71"/>
      <c r="G11" s="71"/>
      <c r="H11" s="74"/>
    </row>
    <row r="12" ht="42" customHeight="1" spans="1:8">
      <c r="A12" s="73" t="s">
        <v>1271</v>
      </c>
      <c r="B12" s="69"/>
      <c r="C12" s="70"/>
      <c r="D12" s="70"/>
      <c r="E12" s="70"/>
      <c r="F12" s="71"/>
      <c r="G12" s="71"/>
      <c r="H12" s="74"/>
    </row>
    <row r="13" ht="42" customHeight="1" spans="1:8">
      <c r="A13" s="73" t="s">
        <v>1272</v>
      </c>
      <c r="B13" s="69"/>
      <c r="C13" s="70"/>
      <c r="D13" s="70"/>
      <c r="E13" s="70"/>
      <c r="F13" s="71"/>
      <c r="G13" s="71"/>
      <c r="H13" s="74"/>
    </row>
    <row r="14" ht="42" customHeight="1" spans="1:8">
      <c r="A14" s="73" t="s">
        <v>1273</v>
      </c>
      <c r="B14" s="69"/>
      <c r="C14" s="70"/>
      <c r="D14" s="70"/>
      <c r="E14" s="70"/>
      <c r="F14" s="71"/>
      <c r="G14" s="71"/>
      <c r="H14" s="74"/>
    </row>
    <row r="15" ht="42" customHeight="1" spans="1:8">
      <c r="A15" s="75" t="s">
        <v>1274</v>
      </c>
      <c r="B15" s="69"/>
      <c r="C15" s="70"/>
      <c r="D15" s="70"/>
      <c r="E15" s="70"/>
      <c r="F15" s="71"/>
      <c r="G15" s="71"/>
      <c r="H15" s="74"/>
    </row>
    <row r="16" ht="42" customHeight="1" spans="1:8">
      <c r="A16" s="75" t="s">
        <v>1275</v>
      </c>
      <c r="B16" s="69"/>
      <c r="C16" s="70"/>
      <c r="D16" s="70"/>
      <c r="E16" s="70"/>
      <c r="F16" s="71"/>
      <c r="G16" s="71"/>
      <c r="H16" s="74"/>
    </row>
    <row r="17" ht="42" customHeight="1" spans="1:8">
      <c r="A17" s="75" t="s">
        <v>1276</v>
      </c>
      <c r="B17" s="69"/>
      <c r="C17" s="70"/>
      <c r="D17" s="70"/>
      <c r="E17" s="70"/>
      <c r="F17" s="71"/>
      <c r="G17" s="71"/>
      <c r="H17" s="74"/>
    </row>
    <row r="18" ht="42" customHeight="1" spans="1:8">
      <c r="A18" s="75" t="s">
        <v>1277</v>
      </c>
      <c r="B18" s="69"/>
      <c r="C18" s="70"/>
      <c r="D18" s="70"/>
      <c r="E18" s="70"/>
      <c r="F18" s="71"/>
      <c r="G18" s="71"/>
      <c r="H18" s="74"/>
    </row>
    <row r="19" ht="42" customHeight="1" spans="1:8">
      <c r="A19" s="75" t="s">
        <v>1278</v>
      </c>
      <c r="B19" s="69"/>
      <c r="C19" s="70"/>
      <c r="D19" s="70"/>
      <c r="E19" s="70"/>
      <c r="F19" s="71"/>
      <c r="G19" s="71"/>
      <c r="H19" s="74"/>
    </row>
    <row r="20" ht="42" customHeight="1" spans="1:8">
      <c r="A20" s="75" t="s">
        <v>1279</v>
      </c>
      <c r="B20" s="69"/>
      <c r="C20" s="70"/>
      <c r="D20" s="70"/>
      <c r="E20" s="70"/>
      <c r="F20" s="71"/>
      <c r="G20" s="71"/>
      <c r="H20" s="74"/>
    </row>
    <row r="21" ht="42" customHeight="1" spans="1:7">
      <c r="A21" s="75" t="s">
        <v>1280</v>
      </c>
      <c r="B21" s="69"/>
      <c r="C21" s="70"/>
      <c r="D21" s="70"/>
      <c r="E21" s="70"/>
      <c r="F21" s="71"/>
      <c r="G21" s="71"/>
    </row>
    <row r="22" ht="42" customHeight="1" spans="1:7">
      <c r="A22" s="75" t="s">
        <v>1281</v>
      </c>
      <c r="B22" s="69"/>
      <c r="C22" s="70"/>
      <c r="D22" s="70"/>
      <c r="E22" s="70"/>
      <c r="F22" s="71"/>
      <c r="G22" s="71"/>
    </row>
  </sheetData>
  <mergeCells count="4">
    <mergeCell ref="A1:G1"/>
    <mergeCell ref="B3:E3"/>
    <mergeCell ref="F3:G3"/>
    <mergeCell ref="A3:A4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39"/>
  <sheetViews>
    <sheetView showGridLines="0" view="pageBreakPreview" zoomScale="55" zoomScaleNormal="50" workbookViewId="0">
      <selection activeCell="S7" sqref="S7"/>
    </sheetView>
  </sheetViews>
  <sheetFormatPr defaultColWidth="8.75" defaultRowHeight="14.25"/>
  <cols>
    <col min="1" max="5" width="9" style="43"/>
    <col min="6" max="6" width="26.375" style="43"/>
    <col min="7" max="32" width="9" style="43"/>
    <col min="33" max="256" width="8.75" style="43"/>
    <col min="257" max="16384" width="8.75" style="5"/>
  </cols>
  <sheetData>
    <row r="1" spans="10:11">
      <c r="J1" s="55"/>
      <c r="K1" s="55"/>
    </row>
    <row r="2" ht="71.25" customHeight="1" spans="1:11">
      <c r="A2" s="44"/>
      <c r="B2" s="44"/>
      <c r="C2" s="44"/>
      <c r="D2" s="45"/>
      <c r="E2" s="45"/>
      <c r="J2" s="56"/>
      <c r="K2" s="56"/>
    </row>
    <row r="3" ht="71.25" customHeight="1" spans="1:11">
      <c r="A3" s="44"/>
      <c r="B3" s="44"/>
      <c r="C3" s="44"/>
      <c r="D3" s="45"/>
      <c r="E3" s="45"/>
      <c r="J3" s="56"/>
      <c r="K3" s="56"/>
    </row>
    <row r="4" ht="157.5" customHeight="1" spans="1:11">
      <c r="A4" s="46" t="s">
        <v>1282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6" customHeight="1" spans="5:7">
      <c r="E6" s="47"/>
      <c r="F6" s="47"/>
      <c r="G6" s="47"/>
    </row>
    <row r="7" customHeight="1" spans="5:7">
      <c r="E7" s="47"/>
      <c r="F7" s="47"/>
      <c r="G7" s="47"/>
    </row>
    <row r="8" customHeight="1" spans="5:7">
      <c r="E8" s="47"/>
      <c r="F8" s="47"/>
      <c r="G8" s="47"/>
    </row>
    <row r="9" ht="6" customHeight="1" spans="1:1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ht="13.5" hidden="1" spans="1:1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ht="13.5" hidden="1" spans="1:1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ht="13.5" hidden="1" spans="1:1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ht="13.5" spans="1:1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ht="13.5" spans="1:1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ht="13.5" spans="1:1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ht="13.5" spans="1:1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ht="13.5" spans="1:1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22" ht="101.25" customHeight="1"/>
    <row r="23" ht="11.25" customHeight="1"/>
    <row r="26" ht="27" spans="6:6">
      <c r="F26" s="49"/>
    </row>
    <row r="28" ht="47.25" customHeight="1" spans="1:11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</row>
    <row r="29" ht="35.25" spans="1:11">
      <c r="A29" s="50"/>
      <c r="B29" s="50"/>
      <c r="C29" s="50"/>
      <c r="D29" s="50"/>
      <c r="E29" s="50"/>
      <c r="F29" s="51"/>
      <c r="G29" s="50"/>
      <c r="H29" s="50"/>
      <c r="I29" s="50"/>
      <c r="J29" s="50"/>
      <c r="K29" s="50"/>
    </row>
    <row r="30" ht="35.25" spans="1:1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</row>
    <row r="31" ht="35.25" spans="1:1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ht="35.25" spans="1:1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</row>
    <row r="33" ht="15.75" spans="1:1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</row>
    <row r="34" ht="13.5" spans="1:1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ht="35.25" customHeight="1" spans="1:1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ht="3.75" customHeight="1" spans="6:11">
      <c r="F36" s="54"/>
      <c r="G36" s="54"/>
      <c r="H36" s="54"/>
      <c r="I36" s="54"/>
      <c r="J36" s="54"/>
      <c r="K36" s="54"/>
    </row>
    <row r="37" hidden="1" customHeight="1" spans="6:11">
      <c r="F37" s="54"/>
      <c r="G37" s="54"/>
      <c r="H37" s="54"/>
      <c r="I37" s="54"/>
      <c r="J37" s="54"/>
      <c r="K37" s="54"/>
    </row>
    <row r="38" hidden="1" customHeight="1" spans="6:11">
      <c r="F38" s="54"/>
      <c r="G38" s="54"/>
      <c r="H38" s="54"/>
      <c r="I38" s="54"/>
      <c r="J38" s="54"/>
      <c r="K38" s="54"/>
    </row>
    <row r="39" ht="23.25" customHeight="1" spans="6:11">
      <c r="F39" s="54"/>
      <c r="G39" s="54"/>
      <c r="H39" s="54"/>
      <c r="I39" s="54"/>
      <c r="J39" s="54"/>
      <c r="K39" s="54"/>
    </row>
  </sheetData>
  <mergeCells count="7">
    <mergeCell ref="J1:K1"/>
    <mergeCell ref="A2:C2"/>
    <mergeCell ref="J2:K2"/>
    <mergeCell ref="A4:K4"/>
    <mergeCell ref="A9:K17"/>
    <mergeCell ref="A34:K35"/>
    <mergeCell ref="E6:G8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showZeros="0" view="pageBreakPreview" zoomScaleNormal="100" workbookViewId="0">
      <pane xSplit="1" ySplit="5" topLeftCell="B6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4.25" outlineLevelCol="4"/>
  <cols>
    <col min="1" max="1" width="31.75" style="17" customWidth="1"/>
    <col min="2" max="5" width="15.5" style="17" customWidth="1"/>
    <col min="6" max="256" width="9" style="17"/>
    <col min="257" max="16384" width="9" style="18"/>
  </cols>
  <sheetData>
    <row r="1" ht="36" customHeight="1" spans="1:5">
      <c r="A1" s="19" t="s">
        <v>1283</v>
      </c>
      <c r="B1" s="19"/>
      <c r="C1" s="19"/>
      <c r="D1" s="19"/>
      <c r="E1" s="19"/>
    </row>
    <row r="2" ht="20" customHeight="1" spans="1:5">
      <c r="A2" s="20" t="s">
        <v>1284</v>
      </c>
      <c r="B2" s="19"/>
      <c r="C2" s="19"/>
      <c r="D2" s="19"/>
      <c r="E2" s="21" t="s">
        <v>6</v>
      </c>
    </row>
    <row r="3" ht="21.95" customHeight="1" spans="1:5">
      <c r="A3" s="33" t="s">
        <v>135</v>
      </c>
      <c r="B3" s="34" t="s">
        <v>1285</v>
      </c>
      <c r="C3" s="23" t="s">
        <v>1286</v>
      </c>
      <c r="D3" s="23" t="s">
        <v>1287</v>
      </c>
      <c r="E3" s="23" t="s">
        <v>1288</v>
      </c>
    </row>
    <row r="4" ht="21.95" customHeight="1" spans="1:5">
      <c r="A4" s="35" t="s">
        <v>1289</v>
      </c>
      <c r="B4" s="36">
        <f>B5+B23+B24+B25+B26</f>
        <v>200</v>
      </c>
      <c r="C4" s="36">
        <f>C5+C23+C24+C25+C26</f>
        <v>913</v>
      </c>
      <c r="D4" s="36">
        <f>D5+D23+D24+D25+D26</f>
        <v>913</v>
      </c>
      <c r="E4" s="36">
        <f>E5+E23+E24+E25+E26</f>
        <v>14763</v>
      </c>
    </row>
    <row r="5" ht="22.5" customHeight="1" spans="1:5">
      <c r="A5" s="37" t="s">
        <v>1290</v>
      </c>
      <c r="B5" s="36">
        <f>SUM(B6:B22)</f>
        <v>200</v>
      </c>
      <c r="C5" s="36">
        <f>SUM(C6:C22)</f>
        <v>913</v>
      </c>
      <c r="D5" s="36">
        <f>SUM(D6:D22)</f>
        <v>913</v>
      </c>
      <c r="E5" s="36">
        <f>SUM(E6:E22)</f>
        <v>0</v>
      </c>
    </row>
    <row r="6" ht="21.95" customHeight="1" spans="1:5">
      <c r="A6" s="37" t="s">
        <v>1291</v>
      </c>
      <c r="B6" s="36"/>
      <c r="C6" s="36"/>
      <c r="D6" s="36"/>
      <c r="E6" s="36"/>
    </row>
    <row r="7" ht="21.95" customHeight="1" spans="1:5">
      <c r="A7" s="38" t="s">
        <v>1292</v>
      </c>
      <c r="B7" s="36"/>
      <c r="C7" s="36"/>
      <c r="D7" s="36"/>
      <c r="E7" s="36"/>
    </row>
    <row r="8" ht="21.95" customHeight="1" spans="1:5">
      <c r="A8" s="38" t="s">
        <v>1293</v>
      </c>
      <c r="B8" s="36"/>
      <c r="C8" s="36"/>
      <c r="D8" s="36"/>
      <c r="E8" s="36"/>
    </row>
    <row r="9" ht="21.95" customHeight="1" spans="1:5">
      <c r="A9" s="38" t="s">
        <v>1294</v>
      </c>
      <c r="B9" s="36"/>
      <c r="C9" s="36"/>
      <c r="D9" s="36"/>
      <c r="E9" s="36"/>
    </row>
    <row r="10" ht="21.95" customHeight="1" spans="1:5">
      <c r="A10" s="38" t="s">
        <v>1295</v>
      </c>
      <c r="B10" s="36"/>
      <c r="C10" s="36"/>
      <c r="D10" s="36"/>
      <c r="E10" s="36"/>
    </row>
    <row r="11" ht="21.95" customHeight="1" spans="1:5">
      <c r="A11" s="38" t="s">
        <v>1296</v>
      </c>
      <c r="B11" s="36"/>
      <c r="C11" s="36"/>
      <c r="D11" s="36"/>
      <c r="E11" s="36"/>
    </row>
    <row r="12" ht="21.95" customHeight="1" spans="1:5">
      <c r="A12" s="38" t="s">
        <v>1297</v>
      </c>
      <c r="B12" s="36"/>
      <c r="C12" s="36"/>
      <c r="D12" s="36"/>
      <c r="E12" s="36"/>
    </row>
    <row r="13" ht="21.95" customHeight="1" spans="1:5">
      <c r="A13" s="38" t="s">
        <v>1298</v>
      </c>
      <c r="B13" s="36"/>
      <c r="C13" s="36"/>
      <c r="D13" s="36"/>
      <c r="E13" s="36"/>
    </row>
    <row r="14" ht="21.95" customHeight="1" spans="1:5">
      <c r="A14" s="38" t="s">
        <v>1299</v>
      </c>
      <c r="B14" s="36"/>
      <c r="C14" s="39">
        <v>818</v>
      </c>
      <c r="D14" s="39">
        <v>818</v>
      </c>
      <c r="E14" s="36"/>
    </row>
    <row r="15" ht="21.95" customHeight="1" spans="1:5">
      <c r="A15" s="38" t="s">
        <v>1300</v>
      </c>
      <c r="B15" s="36"/>
      <c r="C15" s="36"/>
      <c r="D15" s="36"/>
      <c r="E15" s="36"/>
    </row>
    <row r="16" ht="21.95" customHeight="1" spans="1:5">
      <c r="A16" s="40" t="s">
        <v>1301</v>
      </c>
      <c r="B16" s="36"/>
      <c r="C16" s="36"/>
      <c r="D16" s="36"/>
      <c r="E16" s="36"/>
    </row>
    <row r="17" ht="21.95" customHeight="1" spans="1:5">
      <c r="A17" s="40" t="s">
        <v>1302</v>
      </c>
      <c r="B17" s="36"/>
      <c r="C17" s="36"/>
      <c r="D17" s="36"/>
      <c r="E17" s="36"/>
    </row>
    <row r="18" ht="21.95" customHeight="1" spans="1:5">
      <c r="A18" s="40" t="s">
        <v>1303</v>
      </c>
      <c r="B18" s="36"/>
      <c r="C18" s="36"/>
      <c r="D18" s="36"/>
      <c r="E18" s="36"/>
    </row>
    <row r="19" ht="21.95" customHeight="1" spans="1:5">
      <c r="A19" s="38" t="s">
        <v>1304</v>
      </c>
      <c r="B19" s="36"/>
      <c r="C19" s="36"/>
      <c r="D19" s="36"/>
      <c r="E19" s="36"/>
    </row>
    <row r="20" ht="21.95" customHeight="1" spans="1:5">
      <c r="A20" s="38" t="s">
        <v>1305</v>
      </c>
      <c r="B20" s="36"/>
      <c r="C20" s="36"/>
      <c r="D20" s="36"/>
      <c r="E20" s="36"/>
    </row>
    <row r="21" ht="22.5" customHeight="1" spans="1:5">
      <c r="A21" s="38" t="s">
        <v>1306</v>
      </c>
      <c r="B21" s="36"/>
      <c r="C21" s="36"/>
      <c r="D21" s="36"/>
      <c r="E21" s="36"/>
    </row>
    <row r="22" ht="21.95" customHeight="1" spans="1:5">
      <c r="A22" s="38" t="s">
        <v>1307</v>
      </c>
      <c r="B22" s="36">
        <v>200</v>
      </c>
      <c r="C22" s="39">
        <v>95</v>
      </c>
      <c r="D22" s="39">
        <v>95</v>
      </c>
      <c r="E22" s="36"/>
    </row>
    <row r="23" ht="21.95" customHeight="1" spans="1:5">
      <c r="A23" s="37" t="s">
        <v>1308</v>
      </c>
      <c r="B23" s="36"/>
      <c r="C23" s="36"/>
      <c r="D23" s="36"/>
      <c r="E23" s="36"/>
    </row>
    <row r="24" ht="21.95" customHeight="1" spans="1:5">
      <c r="A24" s="37" t="s">
        <v>1309</v>
      </c>
      <c r="B24" s="36"/>
      <c r="C24" s="36"/>
      <c r="D24" s="36"/>
      <c r="E24" s="36">
        <v>10969</v>
      </c>
    </row>
    <row r="25" ht="21.95" customHeight="1" spans="1:5">
      <c r="A25" s="37" t="s">
        <v>1310</v>
      </c>
      <c r="B25" s="36"/>
      <c r="C25" s="36"/>
      <c r="D25" s="36"/>
      <c r="E25" s="36"/>
    </row>
    <row r="26" ht="21.95" customHeight="1" spans="1:5">
      <c r="A26" s="37" t="s">
        <v>1311</v>
      </c>
      <c r="B26" s="36"/>
      <c r="C26" s="36"/>
      <c r="D26" s="36"/>
      <c r="E26" s="36">
        <v>3794</v>
      </c>
    </row>
    <row r="27" ht="21.95" customHeight="1" spans="1:5">
      <c r="A27" s="41" t="s">
        <v>1289</v>
      </c>
      <c r="B27" s="36"/>
      <c r="C27" s="36"/>
      <c r="D27" s="36"/>
      <c r="E27" s="36"/>
    </row>
    <row r="28" ht="21.95" customHeight="1" spans="1:5">
      <c r="A28" s="42" t="s">
        <v>1312</v>
      </c>
      <c r="B28" s="36"/>
      <c r="C28" s="36"/>
      <c r="D28" s="36"/>
      <c r="E28" s="36"/>
    </row>
    <row r="29" ht="21.95" customHeight="1" spans="1:5">
      <c r="A29" s="42" t="s">
        <v>1313</v>
      </c>
      <c r="B29" s="36"/>
      <c r="C29" s="36"/>
      <c r="D29" s="36"/>
      <c r="E29" s="36"/>
    </row>
    <row r="30" ht="21.95" customHeight="1" spans="1:5">
      <c r="A30" s="41" t="s">
        <v>1314</v>
      </c>
      <c r="B30" s="36">
        <f>B4+B28+B29</f>
        <v>200</v>
      </c>
      <c r="C30" s="36">
        <f>C4+C28+C29</f>
        <v>913</v>
      </c>
      <c r="D30" s="36">
        <f>D4+D28+D29</f>
        <v>913</v>
      </c>
      <c r="E30" s="36">
        <f>E4+E28+E29</f>
        <v>14763</v>
      </c>
    </row>
  </sheetData>
  <mergeCells count="1">
    <mergeCell ref="A1:E1"/>
  </mergeCells>
  <pageMargins left="0.511805555555556" right="0.511805555555556" top="0.747916666666667" bottom="0.747916666666667" header="0.313888888888889" footer="0.313888888888889"/>
  <pageSetup paperSize="8" orientation="portrait" horizontalDpi="600" vertic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showZeros="0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4.25"/>
  <cols>
    <col min="1" max="1" width="42.5" style="17" customWidth="1"/>
    <col min="2" max="5" width="16.25" style="17" customWidth="1"/>
    <col min="6" max="256" width="9" style="17"/>
    <col min="257" max="16384" width="9" style="18"/>
  </cols>
  <sheetData>
    <row r="1" ht="28.5" customHeight="1" spans="1:5">
      <c r="A1" s="19" t="s">
        <v>1315</v>
      </c>
      <c r="B1" s="19"/>
      <c r="C1" s="19"/>
      <c r="D1" s="19"/>
      <c r="E1" s="19"/>
    </row>
    <row r="2" ht="20" customHeight="1" spans="1:5">
      <c r="A2" s="20" t="s">
        <v>1316</v>
      </c>
      <c r="B2" s="19"/>
      <c r="C2" s="19"/>
      <c r="D2" s="19"/>
      <c r="E2" s="21" t="s">
        <v>6</v>
      </c>
    </row>
    <row r="3" ht="24.75" customHeight="1" spans="1:5">
      <c r="A3" s="22" t="s">
        <v>135</v>
      </c>
      <c r="B3" s="23" t="s">
        <v>1285</v>
      </c>
      <c r="C3" s="23" t="s">
        <v>1286</v>
      </c>
      <c r="D3" s="23" t="s">
        <v>1287</v>
      </c>
      <c r="E3" s="23" t="s">
        <v>1288</v>
      </c>
    </row>
    <row r="4" ht="24.75" customHeight="1" spans="1:5">
      <c r="A4" s="24" t="s">
        <v>1317</v>
      </c>
      <c r="B4" s="25">
        <f>B5+B12+B18+B19+B20</f>
        <v>200</v>
      </c>
      <c r="C4" s="25">
        <f>C5+C12+C18+C19+C20</f>
        <v>913</v>
      </c>
      <c r="D4" s="25">
        <f>D5+D12+D18+D19+D20</f>
        <v>913</v>
      </c>
      <c r="E4" s="25">
        <f>E5+E12+E18+E19+E20</f>
        <v>14763</v>
      </c>
    </row>
    <row r="5" ht="27" customHeight="1" spans="1:5">
      <c r="A5" s="26" t="s">
        <v>1318</v>
      </c>
      <c r="B5" s="27">
        <f>SUM(B6:B11)</f>
        <v>0</v>
      </c>
      <c r="C5" s="27">
        <f>SUM(C6:C11)</f>
        <v>0</v>
      </c>
      <c r="D5" s="27">
        <f>SUM(D6:D11)</f>
        <v>0</v>
      </c>
      <c r="E5" s="27">
        <f>SUM(E6:E11)</f>
        <v>0</v>
      </c>
    </row>
    <row r="6" ht="24.75" customHeight="1" spans="1:5">
      <c r="A6" s="26" t="s">
        <v>1319</v>
      </c>
      <c r="B6" s="28"/>
      <c r="C6" s="28"/>
      <c r="D6" s="28"/>
      <c r="E6" s="28"/>
    </row>
    <row r="7" ht="24.75" customHeight="1" spans="1:5">
      <c r="A7" s="26" t="s">
        <v>1320</v>
      </c>
      <c r="B7" s="28"/>
      <c r="C7" s="28"/>
      <c r="D7" s="28"/>
      <c r="E7" s="28"/>
    </row>
    <row r="8" ht="24.75" customHeight="1" spans="1:5">
      <c r="A8" s="29" t="s">
        <v>1321</v>
      </c>
      <c r="B8" s="28"/>
      <c r="C8" s="28"/>
      <c r="D8" s="28"/>
      <c r="E8" s="28"/>
    </row>
    <row r="9" ht="24.75" customHeight="1" spans="1:5">
      <c r="A9" s="29" t="s">
        <v>1322</v>
      </c>
      <c r="B9" s="28"/>
      <c r="C9" s="28"/>
      <c r="D9" s="28"/>
      <c r="E9" s="28"/>
    </row>
    <row r="10" ht="24.75" customHeight="1" spans="1:5">
      <c r="A10" s="29" t="s">
        <v>1323</v>
      </c>
      <c r="B10" s="28"/>
      <c r="C10" s="28"/>
      <c r="D10" s="28"/>
      <c r="E10" s="28"/>
    </row>
    <row r="11" ht="24.75" customHeight="1" spans="1:5">
      <c r="A11" s="29" t="s">
        <v>1324</v>
      </c>
      <c r="B11" s="27"/>
      <c r="C11" s="27"/>
      <c r="D11" s="27"/>
      <c r="E11" s="27">
        <v>0</v>
      </c>
    </row>
    <row r="12" ht="24.75" customHeight="1" spans="1:5">
      <c r="A12" s="26" t="s">
        <v>1325</v>
      </c>
      <c r="B12" s="27">
        <f>SUM(B13:B17)</f>
        <v>0</v>
      </c>
      <c r="C12" s="27">
        <f>SUM(C13:C17)</f>
        <v>0</v>
      </c>
      <c r="D12" s="27">
        <f>SUM(D13:D17)</f>
        <v>0</v>
      </c>
      <c r="E12" s="27">
        <f>SUM(E13:E17)</f>
        <v>0</v>
      </c>
    </row>
    <row r="13" ht="24.75" customHeight="1" spans="1:5">
      <c r="A13" s="29" t="s">
        <v>1326</v>
      </c>
      <c r="B13" s="28"/>
      <c r="C13" s="28"/>
      <c r="D13" s="28"/>
      <c r="E13" s="28"/>
    </row>
    <row r="14" ht="24.75" customHeight="1" spans="1:5">
      <c r="A14" s="29" t="s">
        <v>1327</v>
      </c>
      <c r="B14" s="28"/>
      <c r="C14" s="28"/>
      <c r="D14" s="28"/>
      <c r="E14" s="28"/>
    </row>
    <row r="15" ht="24.75" customHeight="1" spans="1:5">
      <c r="A15" s="29" t="s">
        <v>1328</v>
      </c>
      <c r="B15" s="28"/>
      <c r="C15" s="28"/>
      <c r="D15" s="28"/>
      <c r="E15" s="28"/>
    </row>
    <row r="16" ht="24.75" customHeight="1" spans="1:5">
      <c r="A16" s="29" t="s">
        <v>1329</v>
      </c>
      <c r="B16" s="28"/>
      <c r="C16" s="28"/>
      <c r="D16" s="28"/>
      <c r="E16" s="28"/>
    </row>
    <row r="17" ht="24.75" customHeight="1" spans="1:5">
      <c r="A17" s="29" t="s">
        <v>1330</v>
      </c>
      <c r="B17" s="28"/>
      <c r="C17" s="28"/>
      <c r="D17" s="28"/>
      <c r="E17" s="28"/>
    </row>
    <row r="18" ht="24.75" customHeight="1" spans="1:5">
      <c r="A18" s="29" t="s">
        <v>1331</v>
      </c>
      <c r="B18" s="28"/>
      <c r="C18" s="28"/>
      <c r="D18" s="28"/>
      <c r="E18" s="28"/>
    </row>
    <row r="19" ht="24.75" customHeight="1" spans="1:5">
      <c r="A19" s="29" t="s">
        <v>1332</v>
      </c>
      <c r="B19" s="27">
        <v>200</v>
      </c>
      <c r="C19" s="27">
        <v>95</v>
      </c>
      <c r="D19" s="27">
        <v>95</v>
      </c>
      <c r="E19" s="27"/>
    </row>
    <row r="20" ht="25.5" customHeight="1" spans="1:5">
      <c r="A20" s="29" t="s">
        <v>1333</v>
      </c>
      <c r="B20" s="27">
        <f>B22</f>
        <v>0</v>
      </c>
      <c r="C20" s="27">
        <f>C22</f>
        <v>818</v>
      </c>
      <c r="D20" s="27">
        <f>D22</f>
        <v>818</v>
      </c>
      <c r="E20" s="27">
        <f>E22</f>
        <v>14763</v>
      </c>
    </row>
    <row r="21" ht="25.5" customHeight="1" spans="1:5">
      <c r="A21" s="29" t="s">
        <v>1334</v>
      </c>
      <c r="B21" s="27"/>
      <c r="C21" s="27"/>
      <c r="D21" s="27"/>
      <c r="E21" s="27"/>
    </row>
    <row r="22" ht="24.75" customHeight="1" spans="1:9">
      <c r="A22" s="29" t="s">
        <v>1335</v>
      </c>
      <c r="B22" s="28"/>
      <c r="C22" s="30">
        <v>818</v>
      </c>
      <c r="D22" s="30">
        <v>818</v>
      </c>
      <c r="E22" s="31">
        <v>14763</v>
      </c>
      <c r="G22" s="32"/>
      <c r="I22" s="32"/>
    </row>
    <row r="23" ht="24.75" customHeight="1" spans="1:5">
      <c r="A23" s="24" t="s">
        <v>1314</v>
      </c>
      <c r="B23" s="28"/>
      <c r="C23" s="28">
        <f>C4+C25</f>
        <v>913</v>
      </c>
      <c r="D23" s="28">
        <f>D4+D25</f>
        <v>913</v>
      </c>
      <c r="E23" s="28"/>
    </row>
    <row r="24" ht="24.75" customHeight="1" spans="1:6">
      <c r="A24" s="29" t="s">
        <v>1336</v>
      </c>
      <c r="B24" s="28"/>
      <c r="C24" s="28"/>
      <c r="D24" s="28"/>
      <c r="E24" s="28"/>
      <c r="F24" s="32"/>
    </row>
    <row r="25" ht="24.75" customHeight="1" spans="1:5">
      <c r="A25" s="24" t="s">
        <v>1337</v>
      </c>
      <c r="B25" s="28"/>
      <c r="C25" s="28"/>
      <c r="D25" s="28"/>
      <c r="E25" s="28"/>
    </row>
  </sheetData>
  <mergeCells count="1">
    <mergeCell ref="A1:E1"/>
  </mergeCells>
  <printOptions horizontalCentered="1"/>
  <pageMargins left="0.511805555555556" right="0.511805555555556" top="0.747916666666667" bottom="0.747916666666667" header="0.313888888888889" footer="0.313888888888889"/>
  <pageSetup paperSize="8" scale="87" orientation="portrait" horizontalDpi="600" vertic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showZeros="0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B4" sqref="B4"/>
    </sheetView>
  </sheetViews>
  <sheetFormatPr defaultColWidth="9" defaultRowHeight="14.25"/>
  <cols>
    <col min="1" max="1" width="42.5" style="17" customWidth="1"/>
    <col min="2" max="5" width="16.25" style="17" customWidth="1"/>
    <col min="6" max="256" width="9" style="17"/>
    <col min="257" max="16384" width="9" style="18"/>
  </cols>
  <sheetData>
    <row r="1" ht="28.5" customHeight="1" spans="1:5">
      <c r="A1" s="19" t="s">
        <v>1338</v>
      </c>
      <c r="B1" s="19"/>
      <c r="C1" s="19"/>
      <c r="D1" s="19"/>
      <c r="E1" s="19"/>
    </row>
    <row r="2" ht="20" customHeight="1" spans="1:5">
      <c r="A2" s="20" t="s">
        <v>1339</v>
      </c>
      <c r="B2" s="19"/>
      <c r="C2" s="19"/>
      <c r="D2" s="19"/>
      <c r="E2" s="21" t="s">
        <v>6</v>
      </c>
    </row>
    <row r="3" ht="24.75" customHeight="1" spans="1:5">
      <c r="A3" s="22" t="s">
        <v>135</v>
      </c>
      <c r="B3" s="23" t="s">
        <v>1285</v>
      </c>
      <c r="C3" s="23" t="s">
        <v>1286</v>
      </c>
      <c r="D3" s="23" t="s">
        <v>1287</v>
      </c>
      <c r="E3" s="23" t="s">
        <v>1288</v>
      </c>
    </row>
    <row r="4" ht="24.75" customHeight="1" spans="1:5">
      <c r="A4" s="24" t="s">
        <v>1317</v>
      </c>
      <c r="B4" s="25">
        <f>B5+B12+B18+B19+B20</f>
        <v>200</v>
      </c>
      <c r="C4" s="25">
        <f>C5+C12+C18+C19+C20</f>
        <v>913</v>
      </c>
      <c r="D4" s="25">
        <f>D5+D12+D18+D19+D20</f>
        <v>913</v>
      </c>
      <c r="E4" s="25">
        <f>E5+E12+E18+E19+E20</f>
        <v>14763</v>
      </c>
    </row>
    <row r="5" ht="27" customHeight="1" spans="1:5">
      <c r="A5" s="26" t="s">
        <v>1318</v>
      </c>
      <c r="B5" s="27">
        <f>SUM(B6:B11)</f>
        <v>0</v>
      </c>
      <c r="C5" s="27">
        <f>SUM(C6:C11)</f>
        <v>0</v>
      </c>
      <c r="D5" s="27">
        <f>SUM(D6:D11)</f>
        <v>0</v>
      </c>
      <c r="E5" s="27">
        <f>SUM(E6:E11)</f>
        <v>0</v>
      </c>
    </row>
    <row r="6" ht="24.75" customHeight="1" spans="1:5">
      <c r="A6" s="26" t="s">
        <v>1319</v>
      </c>
      <c r="B6" s="28"/>
      <c r="C6" s="28"/>
      <c r="D6" s="28"/>
      <c r="E6" s="28"/>
    </row>
    <row r="7" ht="24.75" customHeight="1" spans="1:5">
      <c r="A7" s="26" t="s">
        <v>1320</v>
      </c>
      <c r="B7" s="28"/>
      <c r="C7" s="28"/>
      <c r="D7" s="28"/>
      <c r="E7" s="28"/>
    </row>
    <row r="8" ht="24.75" customHeight="1" spans="1:5">
      <c r="A8" s="29" t="s">
        <v>1321</v>
      </c>
      <c r="B8" s="28"/>
      <c r="C8" s="28"/>
      <c r="D8" s="28"/>
      <c r="E8" s="28"/>
    </row>
    <row r="9" ht="24.75" customHeight="1" spans="1:5">
      <c r="A9" s="29" t="s">
        <v>1322</v>
      </c>
      <c r="B9" s="28"/>
      <c r="C9" s="28"/>
      <c r="D9" s="28"/>
      <c r="E9" s="28"/>
    </row>
    <row r="10" ht="24.75" customHeight="1" spans="1:5">
      <c r="A10" s="29" t="s">
        <v>1323</v>
      </c>
      <c r="B10" s="28"/>
      <c r="C10" s="28"/>
      <c r="D10" s="28"/>
      <c r="E10" s="28"/>
    </row>
    <row r="11" ht="24.75" customHeight="1" spans="1:5">
      <c r="A11" s="29" t="s">
        <v>1324</v>
      </c>
      <c r="B11" s="27"/>
      <c r="C11" s="27"/>
      <c r="D11" s="27"/>
      <c r="E11" s="27">
        <v>0</v>
      </c>
    </row>
    <row r="12" ht="24.75" customHeight="1" spans="1:5">
      <c r="A12" s="26" t="s">
        <v>1325</v>
      </c>
      <c r="B12" s="27">
        <f>SUM(B13:B17)</f>
        <v>0</v>
      </c>
      <c r="C12" s="27">
        <f>SUM(C13:C17)</f>
        <v>0</v>
      </c>
      <c r="D12" s="27">
        <f>SUM(D13:D17)</f>
        <v>0</v>
      </c>
      <c r="E12" s="27">
        <f>SUM(E13:E17)</f>
        <v>0</v>
      </c>
    </row>
    <row r="13" ht="24.75" customHeight="1" spans="1:5">
      <c r="A13" s="29" t="s">
        <v>1326</v>
      </c>
      <c r="B13" s="28"/>
      <c r="C13" s="28"/>
      <c r="D13" s="28"/>
      <c r="E13" s="28"/>
    </row>
    <row r="14" ht="24.75" customHeight="1" spans="1:5">
      <c r="A14" s="29" t="s">
        <v>1327</v>
      </c>
      <c r="B14" s="28"/>
      <c r="C14" s="28"/>
      <c r="D14" s="28"/>
      <c r="E14" s="28"/>
    </row>
    <row r="15" ht="24.75" customHeight="1" spans="1:5">
      <c r="A15" s="29" t="s">
        <v>1328</v>
      </c>
      <c r="B15" s="28"/>
      <c r="C15" s="28"/>
      <c r="D15" s="28"/>
      <c r="E15" s="28"/>
    </row>
    <row r="16" ht="24.75" customHeight="1" spans="1:5">
      <c r="A16" s="29" t="s">
        <v>1329</v>
      </c>
      <c r="B16" s="28"/>
      <c r="C16" s="28"/>
      <c r="D16" s="28"/>
      <c r="E16" s="28"/>
    </row>
    <row r="17" ht="24.75" customHeight="1" spans="1:5">
      <c r="A17" s="29" t="s">
        <v>1330</v>
      </c>
      <c r="B17" s="28"/>
      <c r="C17" s="28"/>
      <c r="D17" s="28"/>
      <c r="E17" s="28"/>
    </row>
    <row r="18" ht="24.75" customHeight="1" spans="1:5">
      <c r="A18" s="29" t="s">
        <v>1331</v>
      </c>
      <c r="B18" s="28"/>
      <c r="C18" s="28"/>
      <c r="D18" s="28"/>
      <c r="E18" s="28"/>
    </row>
    <row r="19" ht="24.75" customHeight="1" spans="1:5">
      <c r="A19" s="29" t="s">
        <v>1332</v>
      </c>
      <c r="B19" s="27">
        <v>200</v>
      </c>
      <c r="C19" s="27">
        <v>95</v>
      </c>
      <c r="D19" s="27">
        <v>95</v>
      </c>
      <c r="E19" s="27"/>
    </row>
    <row r="20" ht="25.5" customHeight="1" spans="1:5">
      <c r="A20" s="29" t="s">
        <v>1333</v>
      </c>
      <c r="B20" s="27">
        <f>B22</f>
        <v>0</v>
      </c>
      <c r="C20" s="27">
        <f>C22</f>
        <v>818</v>
      </c>
      <c r="D20" s="27">
        <f>D22</f>
        <v>818</v>
      </c>
      <c r="E20" s="27">
        <f>E22</f>
        <v>14763</v>
      </c>
    </row>
    <row r="21" ht="25.5" customHeight="1" spans="1:5">
      <c r="A21" s="29" t="s">
        <v>1334</v>
      </c>
      <c r="B21" s="27"/>
      <c r="C21" s="27"/>
      <c r="D21" s="27"/>
      <c r="E21" s="27"/>
    </row>
    <row r="22" ht="24.75" customHeight="1" spans="1:9">
      <c r="A22" s="29" t="s">
        <v>1335</v>
      </c>
      <c r="B22" s="28"/>
      <c r="C22" s="30">
        <v>818</v>
      </c>
      <c r="D22" s="30">
        <v>818</v>
      </c>
      <c r="E22" s="31">
        <v>14763</v>
      </c>
      <c r="G22" s="32"/>
      <c r="I22" s="32"/>
    </row>
    <row r="23" ht="24.75" customHeight="1" spans="1:5">
      <c r="A23" s="24" t="s">
        <v>1314</v>
      </c>
      <c r="B23" s="28"/>
      <c r="C23" s="28">
        <f>C4+C25</f>
        <v>913</v>
      </c>
      <c r="D23" s="28">
        <f>D4+D25</f>
        <v>913</v>
      </c>
      <c r="E23" s="28"/>
    </row>
    <row r="24" ht="24.75" customHeight="1" spans="1:6">
      <c r="A24" s="29" t="s">
        <v>1336</v>
      </c>
      <c r="B24" s="28"/>
      <c r="C24" s="28"/>
      <c r="D24" s="28"/>
      <c r="E24" s="28"/>
      <c r="F24" s="32"/>
    </row>
    <row r="25" ht="24.75" customHeight="1" spans="1:5">
      <c r="A25" s="24" t="s">
        <v>1337</v>
      </c>
      <c r="B25" s="28"/>
      <c r="C25" s="28"/>
      <c r="D25" s="28"/>
      <c r="E25" s="28"/>
    </row>
  </sheetData>
  <mergeCells count="1">
    <mergeCell ref="A1:E1"/>
  </mergeCells>
  <printOptions horizontalCentered="1"/>
  <pageMargins left="0.511805555555556" right="0.511805555555556" top="0.747916666666667" bottom="0.747916666666667" header="0.313888888888889" footer="0.313888888888889"/>
  <pageSetup paperSize="8" scale="87" orientation="portrait" horizontalDpi="600" vertic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H13" sqref="H13"/>
    </sheetView>
  </sheetViews>
  <sheetFormatPr defaultColWidth="9" defaultRowHeight="14.25"/>
  <cols>
    <col min="1" max="1" width="42.5" style="17" customWidth="1"/>
    <col min="2" max="5" width="16.25" style="17" customWidth="1"/>
    <col min="6" max="256" width="9" style="17"/>
    <col min="257" max="16383" width="9" style="18"/>
  </cols>
  <sheetData>
    <row r="1" ht="28.5" customHeight="1" spans="1:5">
      <c r="A1" s="19" t="s">
        <v>1340</v>
      </c>
      <c r="B1" s="19"/>
      <c r="C1" s="19"/>
      <c r="D1" s="19"/>
      <c r="E1" s="19"/>
    </row>
    <row r="2" ht="20" customHeight="1" spans="1:5">
      <c r="A2" s="20" t="s">
        <v>1341</v>
      </c>
      <c r="B2" s="19"/>
      <c r="C2" s="19"/>
      <c r="D2" s="19"/>
      <c r="E2" s="21" t="s">
        <v>6</v>
      </c>
    </row>
    <row r="3" ht="24.75" customHeight="1" spans="1:5">
      <c r="A3" s="22" t="s">
        <v>1342</v>
      </c>
      <c r="B3" s="23" t="s">
        <v>1285</v>
      </c>
      <c r="C3" s="23" t="s">
        <v>1286</v>
      </c>
      <c r="D3" s="23" t="s">
        <v>1287</v>
      </c>
      <c r="E3" s="23" t="s">
        <v>1288</v>
      </c>
    </row>
    <row r="4" ht="24.75" customHeight="1" spans="1:5">
      <c r="A4" s="24"/>
      <c r="B4" s="25"/>
      <c r="C4" s="25"/>
      <c r="D4" s="25"/>
      <c r="E4" s="25"/>
    </row>
    <row r="5" ht="27" customHeight="1" spans="1:5">
      <c r="A5" s="26"/>
      <c r="B5" s="27"/>
      <c r="C5" s="27"/>
      <c r="D5" s="27"/>
      <c r="E5" s="27"/>
    </row>
    <row r="6" ht="24.75" customHeight="1" spans="1:5">
      <c r="A6" s="26"/>
      <c r="B6" s="28"/>
      <c r="C6" s="28"/>
      <c r="D6" s="28"/>
      <c r="E6" s="28"/>
    </row>
    <row r="7" ht="24.75" customHeight="1" spans="1:5">
      <c r="A7" s="26"/>
      <c r="B7" s="28"/>
      <c r="C7" s="28"/>
      <c r="D7" s="28"/>
      <c r="E7" s="28"/>
    </row>
    <row r="8" ht="24.75" customHeight="1" spans="1:5">
      <c r="A8" s="29"/>
      <c r="B8" s="28"/>
      <c r="C8" s="28"/>
      <c r="D8" s="28"/>
      <c r="E8" s="28"/>
    </row>
    <row r="9" ht="24.75" customHeight="1" spans="1:5">
      <c r="A9" s="29"/>
      <c r="B9" s="28"/>
      <c r="C9" s="28"/>
      <c r="D9" s="28"/>
      <c r="E9" s="28"/>
    </row>
    <row r="10" ht="24.75" customHeight="1" spans="1:5">
      <c r="A10" s="29"/>
      <c r="B10" s="28"/>
      <c r="C10" s="28"/>
      <c r="D10" s="28"/>
      <c r="E10" s="28"/>
    </row>
    <row r="11" ht="24.75" customHeight="1" spans="1:5">
      <c r="A11" s="29"/>
      <c r="B11" s="27"/>
      <c r="C11" s="27"/>
      <c r="D11" s="27"/>
      <c r="E11" s="27"/>
    </row>
    <row r="12" ht="24.75" customHeight="1" spans="1:5">
      <c r="A12" s="26"/>
      <c r="B12" s="27"/>
      <c r="C12" s="27"/>
      <c r="D12" s="27"/>
      <c r="E12" s="27"/>
    </row>
    <row r="13" ht="24.75" customHeight="1" spans="1:5">
      <c r="A13" s="29"/>
      <c r="B13" s="28"/>
      <c r="C13" s="28"/>
      <c r="D13" s="28"/>
      <c r="E13" s="28"/>
    </row>
    <row r="14" ht="24.75" customHeight="1" spans="1:5">
      <c r="A14" s="29"/>
      <c r="B14" s="28"/>
      <c r="C14" s="28"/>
      <c r="D14" s="28"/>
      <c r="E14" s="28"/>
    </row>
    <row r="15" ht="24.75" customHeight="1" spans="1:5">
      <c r="A15" s="29"/>
      <c r="B15" s="28"/>
      <c r="C15" s="28"/>
      <c r="D15" s="28"/>
      <c r="E15" s="28"/>
    </row>
    <row r="16" ht="24.75" customHeight="1" spans="1:5">
      <c r="A16" s="29"/>
      <c r="B16" s="28"/>
      <c r="C16" s="28"/>
      <c r="D16" s="28"/>
      <c r="E16" s="28"/>
    </row>
    <row r="17" ht="24.75" customHeight="1" spans="1:5">
      <c r="A17" s="29"/>
      <c r="B17" s="28"/>
      <c r="C17" s="28"/>
      <c r="D17" s="28"/>
      <c r="E17" s="28"/>
    </row>
    <row r="18" ht="24.75" customHeight="1" spans="1:5">
      <c r="A18" s="29"/>
      <c r="B18" s="28"/>
      <c r="C18" s="28"/>
      <c r="D18" s="28"/>
      <c r="E18" s="28"/>
    </row>
    <row r="19" ht="24.75" customHeight="1" spans="1:5">
      <c r="A19" s="29"/>
      <c r="B19" s="27"/>
      <c r="C19" s="27"/>
      <c r="D19" s="27"/>
      <c r="E19" s="27"/>
    </row>
    <row r="20" ht="25.5" customHeight="1" spans="1:5">
      <c r="A20" s="29"/>
      <c r="B20" s="27"/>
      <c r="C20" s="27"/>
      <c r="D20" s="27"/>
      <c r="E20" s="27"/>
    </row>
    <row r="21" ht="25.5" customHeight="1" spans="1:5">
      <c r="A21" s="29"/>
      <c r="B21" s="27"/>
      <c r="C21" s="27"/>
      <c r="D21" s="27"/>
      <c r="E21" s="27"/>
    </row>
    <row r="22" ht="24.75" customHeight="1" spans="1:9">
      <c r="A22" s="29"/>
      <c r="B22" s="28"/>
      <c r="C22" s="30"/>
      <c r="D22" s="30"/>
      <c r="E22" s="31"/>
      <c r="G22" s="32"/>
      <c r="I22" s="32"/>
    </row>
    <row r="23" spans="1:1">
      <c r="A23" s="17" t="s">
        <v>1343</v>
      </c>
    </row>
  </sheetData>
  <mergeCells count="1">
    <mergeCell ref="A1:E1"/>
  </mergeCells>
  <printOptions horizontalCentered="1"/>
  <pageMargins left="0.511805555555556" right="0.511805555555556" top="0.747916666666667" bottom="0.747916666666667" header="0.313888888888889" footer="0.313888888888889"/>
  <pageSetup paperSize="8" scale="87" orientation="portrait" horizontalDpi="600" vertic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tabSelected="1" workbookViewId="0">
      <pane ySplit="4" topLeftCell="A5" activePane="bottomLeft" state="frozen"/>
      <selection/>
      <selection pane="bottomLeft" activeCell="E14" sqref="E14"/>
    </sheetView>
  </sheetViews>
  <sheetFormatPr defaultColWidth="8.75" defaultRowHeight="14.25" outlineLevelCol="6"/>
  <cols>
    <col min="1" max="1" width="37.75" style="2" customWidth="1"/>
    <col min="2" max="3" width="19" style="2" customWidth="1"/>
    <col min="4" max="4" width="20.8833333333333" style="2" customWidth="1"/>
    <col min="5" max="7" width="13.8833333333333" style="2" customWidth="1"/>
    <col min="8" max="32" width="9" style="2" customWidth="1"/>
    <col min="33" max="256" width="8.75" style="2"/>
    <col min="257" max="16384" width="8.75" style="5"/>
  </cols>
  <sheetData>
    <row r="1" s="1" customFormat="1" ht="48" customHeight="1" spans="1:4">
      <c r="A1" s="6" t="s">
        <v>1344</v>
      </c>
      <c r="B1" s="6"/>
      <c r="C1" s="6"/>
      <c r="D1" s="6"/>
    </row>
    <row r="2" s="2" customFormat="1" spans="1:7">
      <c r="A2" s="7" t="s">
        <v>1345</v>
      </c>
      <c r="B2" s="8"/>
      <c r="C2" s="7"/>
      <c r="D2" s="8" t="s">
        <v>6</v>
      </c>
      <c r="G2" s="9"/>
    </row>
    <row r="3" s="3" customFormat="1" ht="34.5" customHeight="1" spans="1:4">
      <c r="A3" s="10" t="s">
        <v>1220</v>
      </c>
      <c r="B3" s="11" t="s">
        <v>1346</v>
      </c>
      <c r="C3" s="11"/>
      <c r="D3" s="11"/>
    </row>
    <row r="4" s="3" customFormat="1" ht="34.5" customHeight="1" spans="1:4">
      <c r="A4" s="10"/>
      <c r="B4" s="11" t="s">
        <v>1347</v>
      </c>
      <c r="C4" s="11" t="s">
        <v>1348</v>
      </c>
      <c r="D4" s="12" t="s">
        <v>1349</v>
      </c>
    </row>
    <row r="5" s="4" customFormat="1" ht="30.75" customHeight="1" spans="1:4">
      <c r="A5" s="13" t="s">
        <v>1350</v>
      </c>
      <c r="B5" s="14">
        <f>B6+B7</f>
        <v>1705200</v>
      </c>
      <c r="C5" s="14">
        <f>C6+C7</f>
        <v>1705200</v>
      </c>
      <c r="D5" s="14">
        <f>D6+D7</f>
        <v>0</v>
      </c>
    </row>
    <row r="6" s="4" customFormat="1" ht="30.75" customHeight="1" spans="1:4">
      <c r="A6" s="15" t="s">
        <v>1351</v>
      </c>
      <c r="B6" s="14">
        <f t="shared" ref="B6:B10" si="0">C6+D6</f>
        <v>388200</v>
      </c>
      <c r="C6" s="14">
        <v>388200</v>
      </c>
      <c r="D6" s="14"/>
    </row>
    <row r="7" s="4" customFormat="1" ht="30.75" customHeight="1" spans="1:4">
      <c r="A7" s="15" t="s">
        <v>1352</v>
      </c>
      <c r="B7" s="14">
        <f t="shared" si="0"/>
        <v>1317000</v>
      </c>
      <c r="C7" s="14">
        <v>1317000</v>
      </c>
      <c r="D7" s="14"/>
    </row>
    <row r="8" s="4" customFormat="1" ht="30.75" customHeight="1" spans="1:4">
      <c r="A8" s="13" t="s">
        <v>1353</v>
      </c>
      <c r="B8" s="14">
        <f>B9+B10</f>
        <v>4946200</v>
      </c>
      <c r="C8" s="14">
        <f>C9+C10</f>
        <v>4946200</v>
      </c>
      <c r="D8" s="14">
        <f>D9+D10</f>
        <v>0</v>
      </c>
    </row>
    <row r="9" s="4" customFormat="1" ht="30.75" customHeight="1" spans="1:4">
      <c r="A9" s="15" t="s">
        <v>1351</v>
      </c>
      <c r="B9" s="14">
        <f t="shared" si="0"/>
        <v>1626200</v>
      </c>
      <c r="C9" s="16">
        <v>1626200</v>
      </c>
      <c r="D9" s="16"/>
    </row>
    <row r="10" s="4" customFormat="1" ht="30.75" customHeight="1" spans="1:4">
      <c r="A10" s="15" t="s">
        <v>1352</v>
      </c>
      <c r="B10" s="14">
        <f t="shared" si="0"/>
        <v>3320000</v>
      </c>
      <c r="C10" s="16">
        <v>3320000</v>
      </c>
      <c r="D10" s="16"/>
    </row>
    <row r="11" s="4" customFormat="1" ht="30.75" customHeight="1" spans="1:4">
      <c r="A11" s="13" t="s">
        <v>1354</v>
      </c>
      <c r="B11" s="14">
        <f>B12+B13</f>
        <v>2300900</v>
      </c>
      <c r="C11" s="14">
        <f>C12+C13</f>
        <v>2300900</v>
      </c>
      <c r="D11" s="14">
        <f>D12+D13</f>
        <v>0</v>
      </c>
    </row>
    <row r="12" s="4" customFormat="1" ht="30.75" customHeight="1" spans="1:4">
      <c r="A12" s="15" t="s">
        <v>1351</v>
      </c>
      <c r="B12" s="14">
        <f t="shared" ref="B12:B16" si="1">C12+D12</f>
        <v>797400</v>
      </c>
      <c r="C12" s="14">
        <v>797400</v>
      </c>
      <c r="D12" s="14"/>
    </row>
    <row r="13" s="4" customFormat="1" ht="30.75" customHeight="1" spans="1:4">
      <c r="A13" s="15" t="s">
        <v>1352</v>
      </c>
      <c r="B13" s="14">
        <f t="shared" si="1"/>
        <v>1503500</v>
      </c>
      <c r="C13" s="14">
        <v>1503500</v>
      </c>
      <c r="D13" s="14"/>
    </row>
    <row r="14" s="4" customFormat="1" ht="30.75" customHeight="1" spans="1:4">
      <c r="A14" s="13" t="s">
        <v>1355</v>
      </c>
      <c r="B14" s="14">
        <f>B15+B16</f>
        <v>210900</v>
      </c>
      <c r="C14" s="14">
        <f>C15+C16</f>
        <v>210900</v>
      </c>
      <c r="D14" s="14">
        <f>D15+D16</f>
        <v>0</v>
      </c>
    </row>
    <row r="15" s="4" customFormat="1" ht="30.75" customHeight="1" spans="1:4">
      <c r="A15" s="15" t="s">
        <v>1351</v>
      </c>
      <c r="B15" s="14">
        <f t="shared" si="1"/>
        <v>34400</v>
      </c>
      <c r="C15" s="14">
        <v>34400</v>
      </c>
      <c r="D15" s="14"/>
    </row>
    <row r="16" s="4" customFormat="1" ht="30.75" customHeight="1" spans="1:4">
      <c r="A16" s="15" t="s">
        <v>1352</v>
      </c>
      <c r="B16" s="14">
        <f t="shared" si="1"/>
        <v>176500</v>
      </c>
      <c r="C16" s="14">
        <v>176500</v>
      </c>
      <c r="D16" s="14"/>
    </row>
    <row r="17" s="4" customFormat="1" ht="30.75" customHeight="1" spans="1:4">
      <c r="A17" s="13" t="s">
        <v>1356</v>
      </c>
      <c r="B17" s="14">
        <f>B18+B19</f>
        <v>3795200</v>
      </c>
      <c r="C17" s="14">
        <f>C18+C19</f>
        <v>3795200</v>
      </c>
      <c r="D17" s="14">
        <f>D18+D19</f>
        <v>0</v>
      </c>
    </row>
    <row r="18" s="4" customFormat="1" ht="30.75" customHeight="1" spans="1:4">
      <c r="A18" s="15" t="s">
        <v>1351</v>
      </c>
      <c r="B18" s="14">
        <f>C18+D18</f>
        <v>1151200</v>
      </c>
      <c r="C18" s="14">
        <v>1151200</v>
      </c>
      <c r="D18" s="14"/>
    </row>
    <row r="19" s="4" customFormat="1" ht="30.75" customHeight="1" spans="1:4">
      <c r="A19" s="15" t="s">
        <v>1352</v>
      </c>
      <c r="B19" s="14">
        <f>C19+D19</f>
        <v>2644000</v>
      </c>
      <c r="C19" s="14">
        <v>2644000</v>
      </c>
      <c r="D19" s="14"/>
    </row>
    <row r="20" ht="24.6" customHeight="1"/>
    <row r="21" ht="24.6" customHeight="1"/>
    <row r="22" ht="24.6" customHeight="1"/>
    <row r="23" ht="24.6" customHeight="1"/>
    <row r="24" ht="24.6" customHeight="1"/>
    <row r="25" ht="24.6" customHeight="1"/>
    <row r="26" ht="24.6" customHeight="1"/>
    <row r="27" ht="24.6" customHeight="1"/>
    <row r="28" ht="24.6" customHeight="1"/>
  </sheetData>
  <mergeCells count="3">
    <mergeCell ref="A1:D1"/>
    <mergeCell ref="B3:D3"/>
    <mergeCell ref="A3:A4"/>
  </mergeCells>
  <printOptions horizontalCentered="1" verticalCentered="1"/>
  <pageMargins left="0.590277777777778" right="0.590277777777778" top="0.786805555555556" bottom="0.786805555555556" header="0.590277777777778" footer="0.238888888888889"/>
  <pageSetup paperSize="9" scale="8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封皮1</vt:lpstr>
      <vt:lpstr>一般公共预算</vt:lpstr>
      <vt:lpstr>1区级收入</vt:lpstr>
      <vt:lpstr>2区级支出</vt:lpstr>
      <vt:lpstr>3区本级支出</vt:lpstr>
      <vt:lpstr>4区本级基本支出</vt:lpstr>
      <vt:lpstr>5支出功能明细</vt:lpstr>
      <vt:lpstr>6区本级支出功能明细</vt:lpstr>
      <vt:lpstr>7经济明细 </vt:lpstr>
      <vt:lpstr>8区本级经济明细</vt:lpstr>
      <vt:lpstr>政府性基金预算</vt:lpstr>
      <vt:lpstr>9区级收入</vt:lpstr>
      <vt:lpstr>10区级支出</vt:lpstr>
      <vt:lpstr>11区本级支出</vt:lpstr>
      <vt:lpstr>社会保险基金预算</vt:lpstr>
      <vt:lpstr>12收入</vt:lpstr>
      <vt:lpstr>13支出</vt:lpstr>
      <vt:lpstr>14结余</vt:lpstr>
      <vt:lpstr>国有资本经营预算</vt:lpstr>
      <vt:lpstr>15区级收入</vt:lpstr>
      <vt:lpstr>16区级支出</vt:lpstr>
      <vt:lpstr>17区本级支出</vt:lpstr>
      <vt:lpstr>18转移支付表</vt:lpstr>
      <vt:lpstr>19地方债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2018-12-21T23:20:00Z</dcterms:created>
  <dcterms:modified xsi:type="dcterms:W3CDTF">2022-09-19T09:32:01Z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C28F4426C1074F2899939C1495655795</vt:lpwstr>
  </property>
</Properties>
</file>