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90" activeTab="0"/>
  </bookViews>
  <sheets>
    <sheet name="收入" sheetId="1" r:id="rId1"/>
    <sheet name="支出" sheetId="2" r:id="rId2"/>
  </sheets>
  <definedNames>
    <definedName name="_xlnm.Print_Area" localSheetId="0">'收入'!$A$1:$G$27</definedName>
  </definedNames>
  <calcPr fullCalcOnLoad="1"/>
</workbook>
</file>

<file path=xl/sharedStrings.xml><?xml version="1.0" encoding="utf-8"?>
<sst xmlns="http://schemas.openxmlformats.org/spreadsheetml/2006/main" count="67" uniqueCount="65">
  <si>
    <t>东丽区2021年1至6月份财政收入完成情况表</t>
  </si>
  <si>
    <r>
      <t>单位</t>
    </r>
    <r>
      <rPr>
        <b/>
        <sz val="12"/>
        <rFont val="Times New Roman"/>
        <family val="1"/>
      </rPr>
      <t>:</t>
    </r>
    <r>
      <rPr>
        <b/>
        <sz val="12"/>
        <rFont val="宋体"/>
        <family val="0"/>
      </rPr>
      <t>万元</t>
    </r>
  </si>
  <si>
    <t>收入项目</t>
  </si>
  <si>
    <t>预算数</t>
  </si>
  <si>
    <t>本期收入</t>
  </si>
  <si>
    <t>完成预算%</t>
  </si>
  <si>
    <t>同期数</t>
  </si>
  <si>
    <t>较同期增减额</t>
  </si>
  <si>
    <r>
      <t>增减</t>
    </r>
    <r>
      <rPr>
        <b/>
        <sz val="12"/>
        <rFont val="Times New Roman"/>
        <family val="1"/>
      </rPr>
      <t>%</t>
    </r>
  </si>
  <si>
    <t>一、一般公共收入</t>
  </si>
  <si>
    <t xml:space="preserve">  1、税收收入</t>
  </si>
  <si>
    <t xml:space="preserve">      增值税</t>
  </si>
  <si>
    <t xml:space="preserve">      企业所得税</t>
  </si>
  <si>
    <t xml:space="preserve">      个人所得税</t>
  </si>
  <si>
    <t xml:space="preserve">      资源税</t>
  </si>
  <si>
    <r>
      <t xml:space="preserve">           </t>
    </r>
    <r>
      <rPr>
        <sz val="12"/>
        <rFont val="宋体"/>
        <family val="0"/>
      </rPr>
      <t>城市维护建设税</t>
    </r>
  </si>
  <si>
    <t xml:space="preserve">      房产税</t>
  </si>
  <si>
    <r>
      <t xml:space="preserve">            </t>
    </r>
    <r>
      <rPr>
        <sz val="12"/>
        <rFont val="宋体"/>
        <family val="0"/>
      </rPr>
      <t>印花税</t>
    </r>
  </si>
  <si>
    <t xml:space="preserve">      城镇土地使用税</t>
  </si>
  <si>
    <r>
      <t xml:space="preserve">         </t>
    </r>
    <r>
      <rPr>
        <sz val="12"/>
        <rFont val="宋体"/>
        <family val="0"/>
      </rPr>
      <t xml:space="preserve"> 土地增值税</t>
    </r>
  </si>
  <si>
    <t xml:space="preserve">      车船税</t>
  </si>
  <si>
    <t xml:space="preserve">      耕地占用税</t>
  </si>
  <si>
    <r>
      <t xml:space="preserve">            </t>
    </r>
    <r>
      <rPr>
        <sz val="12"/>
        <rFont val="宋体"/>
        <family val="0"/>
      </rPr>
      <t>契税</t>
    </r>
  </si>
  <si>
    <t xml:space="preserve">      环境保护税</t>
  </si>
  <si>
    <t>其他税收收入</t>
  </si>
  <si>
    <t xml:space="preserve">  2、非税收入</t>
  </si>
  <si>
    <t xml:space="preserve">      专项收入</t>
  </si>
  <si>
    <t xml:space="preserve">      行政事业性收费收入</t>
  </si>
  <si>
    <t xml:space="preserve">      罚没收入</t>
  </si>
  <si>
    <t xml:space="preserve">      国有资源(资产)有偿使用收入</t>
  </si>
  <si>
    <t xml:space="preserve">      其他收入</t>
  </si>
  <si>
    <t xml:space="preserve"> 二、政府性基金收入</t>
  </si>
  <si>
    <t xml:space="preserve"> 三、国有资本经营收入</t>
  </si>
  <si>
    <t>东丽区2021年1至6月份财政支出完成情况表</t>
  </si>
  <si>
    <t>单位：万元</t>
  </si>
  <si>
    <t>支出科目</t>
  </si>
  <si>
    <t>年初预算</t>
  </si>
  <si>
    <t>本期支出</t>
  </si>
  <si>
    <t>完成预算％</t>
  </si>
  <si>
    <t>增减额</t>
  </si>
  <si>
    <t>一、一般公共支出</t>
  </si>
  <si>
    <t xml:space="preserve">  1、一般公共服务支出</t>
  </si>
  <si>
    <t xml:space="preserve">  2、国防支出</t>
  </si>
  <si>
    <t xml:space="preserve">  3、公共安全支出</t>
  </si>
  <si>
    <t xml:space="preserve">  4、教育支出</t>
  </si>
  <si>
    <t xml:space="preserve">  5、科学技术支出</t>
  </si>
  <si>
    <t xml:space="preserve">  6、文化旅游体育与传媒支出</t>
  </si>
  <si>
    <t xml:space="preserve">  7、社会保障和就业支出</t>
  </si>
  <si>
    <t xml:space="preserve">  8、卫生健康支出</t>
  </si>
  <si>
    <t xml:space="preserve">  9、节能环保支出</t>
  </si>
  <si>
    <t xml:space="preserve">  10、城乡社区支出</t>
  </si>
  <si>
    <t xml:space="preserve">  11、农林水支出</t>
  </si>
  <si>
    <t xml:space="preserve">  12、交通运输支出</t>
  </si>
  <si>
    <t xml:space="preserve">  13、资源勘探工业信息等支出</t>
  </si>
  <si>
    <t xml:space="preserve">  14、商业服务业等支出</t>
  </si>
  <si>
    <t xml:space="preserve">  15、金融支出</t>
  </si>
  <si>
    <t xml:space="preserve">  16、自然资源海洋气象等支出</t>
  </si>
  <si>
    <t xml:space="preserve">  17、住房保障支出</t>
  </si>
  <si>
    <t xml:space="preserve">  18、粮油物资储备支出</t>
  </si>
  <si>
    <t xml:space="preserve">  19、灾害防治及应急管理支出</t>
  </si>
  <si>
    <t xml:space="preserve">  20、其他支出</t>
  </si>
  <si>
    <t xml:space="preserve">  21、债务付息支出</t>
  </si>
  <si>
    <t xml:space="preserve">  22、债务发行费用支出</t>
  </si>
  <si>
    <t>二、政府性基金支出</t>
  </si>
  <si>
    <t xml:space="preserve">  三、国有资本经营支出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</si>
</sst>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.0_ "/>
    <numFmt numFmtId="178" formatCode="#,##0_);[Red]\(#,##0\)"/>
    <numFmt numFmtId="179" formatCode="#,##0.0_ "/>
    <numFmt numFmtId="180" formatCode="* #,##0;* \-#,##0;* &quot;-&quot;??;@"/>
    <numFmt numFmtId="181" formatCode="#,##0_ "/>
    <numFmt numFmtId="182" formatCode="_ * #,##0_ ;_ * \-#,##0_ ;_ * &quot;-&quot;??_ ;_ @_ "/>
    <numFmt numFmtId="183" formatCode="0_ "/>
  </numFmts>
  <fonts count="27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176" fontId="22" fillId="0" borderId="0" applyFont="0" applyFill="0" applyBorder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0" fillId="0" borderId="0">
      <alignment/>
      <protection/>
    </xf>
    <xf numFmtId="0" fontId="11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57" fontId="0" fillId="0" borderId="0" xfId="0" applyNumberFormat="1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180" fontId="1" fillId="0" borderId="14" xfId="28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0" fillId="0" borderId="13" xfId="68" applyNumberFormat="1" applyFont="1" applyFill="1" applyBorder="1" applyAlignment="1" applyProtection="1">
      <alignment vertical="center" wrapText="1" shrinkToFit="1"/>
      <protection/>
    </xf>
    <xf numFmtId="178" fontId="0" fillId="0" borderId="14" xfId="22" applyNumberFormat="1" applyFont="1" applyBorder="1" applyAlignment="1">
      <alignment vertical="center" shrinkToFit="1"/>
    </xf>
    <xf numFmtId="178" fontId="0" fillId="0" borderId="14" xfId="41" applyNumberFormat="1" applyFont="1" applyFill="1" applyBorder="1" applyAlignment="1">
      <alignment vertical="center"/>
      <protection/>
    </xf>
    <xf numFmtId="179" fontId="0" fillId="0" borderId="14" xfId="0" applyNumberFormat="1" applyFont="1" applyFill="1" applyBorder="1" applyAlignment="1">
      <alignment vertical="center"/>
    </xf>
    <xf numFmtId="180" fontId="0" fillId="0" borderId="14" xfId="28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0" fillId="0" borderId="13" xfId="68" applyNumberFormat="1" applyFont="1" applyFill="1" applyBorder="1" applyAlignment="1" applyProtection="1">
      <alignment horizontal="left" vertical="center" wrapText="1" shrinkToFit="1"/>
      <protection/>
    </xf>
    <xf numFmtId="0" fontId="0" fillId="0" borderId="13" xfId="68" applyNumberFormat="1" applyFont="1" applyFill="1" applyBorder="1" applyAlignment="1" applyProtection="1">
      <alignment vertical="center" wrapText="1"/>
      <protection/>
    </xf>
    <xf numFmtId="0" fontId="0" fillId="0" borderId="16" xfId="68" applyNumberFormat="1" applyFont="1" applyFill="1" applyBorder="1" applyAlignment="1" applyProtection="1">
      <alignment vertical="center" wrapText="1" shrinkToFit="1"/>
      <protection/>
    </xf>
    <xf numFmtId="178" fontId="0" fillId="0" borderId="17" xfId="22" applyNumberFormat="1" applyFont="1" applyBorder="1" applyAlignment="1">
      <alignment vertical="center" shrinkToFit="1"/>
    </xf>
    <xf numFmtId="178" fontId="0" fillId="0" borderId="17" xfId="41" applyNumberFormat="1" applyFont="1" applyFill="1" applyBorder="1" applyAlignment="1">
      <alignment vertical="center"/>
      <protection/>
    </xf>
    <xf numFmtId="179" fontId="0" fillId="0" borderId="17" xfId="0" applyNumberFormat="1" applyFont="1" applyFill="1" applyBorder="1" applyAlignment="1">
      <alignment vertical="center"/>
    </xf>
    <xf numFmtId="180" fontId="0" fillId="0" borderId="17" xfId="28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right" vertical="center"/>
    </xf>
    <xf numFmtId="0" fontId="1" fillId="0" borderId="19" xfId="68" applyNumberFormat="1" applyFont="1" applyFill="1" applyBorder="1" applyAlignment="1" applyProtection="1">
      <alignment horizontal="center" vertical="center" wrapText="1" shrinkToFit="1"/>
      <protection/>
    </xf>
    <xf numFmtId="178" fontId="1" fillId="0" borderId="20" xfId="22" applyNumberFormat="1" applyFont="1" applyBorder="1" applyAlignment="1">
      <alignment vertical="center" shrinkToFit="1"/>
    </xf>
    <xf numFmtId="178" fontId="1" fillId="0" borderId="20" xfId="41" applyNumberFormat="1" applyFont="1" applyFill="1" applyBorder="1" applyAlignment="1">
      <alignment vertical="center"/>
      <protection/>
    </xf>
    <xf numFmtId="179" fontId="1" fillId="0" borderId="20" xfId="0" applyNumberFormat="1" applyFont="1" applyFill="1" applyBorder="1" applyAlignment="1">
      <alignment vertical="center"/>
    </xf>
    <xf numFmtId="180" fontId="1" fillId="0" borderId="20" xfId="28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78" fontId="0" fillId="0" borderId="0" xfId="0" applyNumberFormat="1" applyFill="1" applyBorder="1" applyAlignment="1" applyProtection="1">
      <alignment/>
      <protection locked="0"/>
    </xf>
    <xf numFmtId="178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78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178" fontId="1" fillId="0" borderId="14" xfId="0" applyNumberFormat="1" applyFont="1" applyFill="1" applyBorder="1" applyAlignment="1" applyProtection="1">
      <alignment horizontal="right" vertical="center"/>
      <protection/>
    </xf>
    <xf numFmtId="177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181" fontId="1" fillId="0" borderId="14" xfId="0" applyNumberFormat="1" applyFont="1" applyFill="1" applyBorder="1" applyAlignment="1" applyProtection="1">
      <alignment horizontal="right" vertical="center"/>
      <protection locked="0"/>
    </xf>
    <xf numFmtId="177" fontId="1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182" fontId="1" fillId="0" borderId="14" xfId="22" applyNumberFormat="1" applyFont="1" applyFill="1" applyBorder="1" applyAlignment="1" applyProtection="1">
      <alignment horizontal="right" vertical="center"/>
      <protection locked="0"/>
    </xf>
    <xf numFmtId="178" fontId="1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182" fontId="26" fillId="0" borderId="14" xfId="22" applyNumberFormat="1" applyFont="1" applyFill="1" applyBorder="1" applyAlignment="1">
      <alignment horizontal="right" vertical="center"/>
    </xf>
    <xf numFmtId="182" fontId="0" fillId="0" borderId="14" xfId="22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81" fontId="0" fillId="0" borderId="14" xfId="0" applyNumberFormat="1" applyFont="1" applyFill="1" applyBorder="1" applyAlignment="1" applyProtection="1">
      <alignment horizontal="right" vertical="center"/>
      <protection locked="0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82" fontId="0" fillId="0" borderId="14" xfId="22" applyNumberFormat="1" applyFont="1" applyFill="1" applyBorder="1" applyAlignment="1">
      <alignment horizontal="right" vertical="center"/>
    </xf>
    <xf numFmtId="182" fontId="1" fillId="0" borderId="14" xfId="22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left" vertical="center" wrapText="1"/>
      <protection locked="0"/>
    </xf>
    <xf numFmtId="178" fontId="1" fillId="0" borderId="14" xfId="22" applyNumberFormat="1" applyFont="1" applyFill="1" applyBorder="1" applyAlignment="1">
      <alignment vertical="center" shrinkToFit="1"/>
    </xf>
    <xf numFmtId="178" fontId="1" fillId="0" borderId="14" xfId="0" applyNumberFormat="1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left" vertical="center"/>
      <protection locked="0"/>
    </xf>
    <xf numFmtId="178" fontId="1" fillId="0" borderId="20" xfId="22" applyNumberFormat="1" applyFont="1" applyFill="1" applyBorder="1" applyAlignment="1">
      <alignment vertical="center" shrinkToFit="1"/>
    </xf>
    <xf numFmtId="178" fontId="1" fillId="0" borderId="20" xfId="0" applyNumberFormat="1" applyFont="1" applyFill="1" applyBorder="1" applyAlignment="1" applyProtection="1">
      <alignment vertical="center"/>
      <protection/>
    </xf>
    <xf numFmtId="177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181" fontId="1" fillId="0" borderId="20" xfId="0" applyNumberFormat="1" applyFont="1" applyFill="1" applyBorder="1" applyAlignment="1" applyProtection="1">
      <alignment horizontal="right" vertical="center"/>
      <protection locked="0"/>
    </xf>
    <xf numFmtId="177" fontId="1" fillId="0" borderId="21" xfId="0" applyNumberFormat="1" applyFont="1" applyFill="1" applyBorder="1" applyAlignment="1" applyProtection="1">
      <alignment horizontal="right" vertical="center"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5" fillId="0" borderId="13" xfId="0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千位分隔_2010年6月支出终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副本_b2fbae4tjuo9t5agjmnhh7dlb2f0fc4u7v0p30c9h2f2ekc8jqj10_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4" xfId="66"/>
    <cellStyle name="千位分隔 2" xfId="67"/>
    <cellStyle name="常规_0000000" xfId="68"/>
    <cellStyle name="常规_（修改后）新科目人代会报表---印刷稿5.8" xfId="69"/>
    <cellStyle name="常规_2006年支出预算表（2006-02-24）最最后稿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showGridLines="0" showZeros="0" tabSelected="1" workbookViewId="0" topLeftCell="A1">
      <pane xSplit="1" ySplit="3" topLeftCell="B4" activePane="bottomRight" state="frozen"/>
      <selection pane="bottomRight" activeCell="M15" sqref="M15"/>
    </sheetView>
  </sheetViews>
  <sheetFormatPr defaultColWidth="8.75390625" defaultRowHeight="21" customHeight="1"/>
  <cols>
    <col min="1" max="1" width="24.625" style="47" customWidth="1"/>
    <col min="2" max="2" width="12.75390625" style="48" customWidth="1"/>
    <col min="3" max="3" width="11.25390625" style="49" customWidth="1"/>
    <col min="4" max="4" width="11.25390625" style="50" customWidth="1"/>
    <col min="5" max="6" width="11.25390625" style="49" customWidth="1"/>
    <col min="7" max="7" width="11.25390625" style="50" customWidth="1"/>
    <col min="8" max="247" width="8.75390625" style="51" customWidth="1"/>
  </cols>
  <sheetData>
    <row r="1" spans="1:7" s="41" customFormat="1" ht="25.5" customHeight="1">
      <c r="A1" s="52" t="s">
        <v>0</v>
      </c>
      <c r="B1" s="53"/>
      <c r="C1" s="52"/>
      <c r="D1" s="52"/>
      <c r="E1" s="52"/>
      <c r="F1" s="52"/>
      <c r="G1" s="52"/>
    </row>
    <row r="2" spans="2:7" s="42" customFormat="1" ht="18" customHeight="1">
      <c r="B2" s="54"/>
      <c r="C2" s="55"/>
      <c r="D2" s="56"/>
      <c r="E2" s="57"/>
      <c r="F2" s="58" t="s">
        <v>1</v>
      </c>
      <c r="G2" s="58"/>
    </row>
    <row r="3" spans="1:7" s="43" customFormat="1" ht="64.5" customHeight="1">
      <c r="A3" s="59" t="s">
        <v>2</v>
      </c>
      <c r="B3" s="60" t="s">
        <v>3</v>
      </c>
      <c r="C3" s="61" t="s">
        <v>4</v>
      </c>
      <c r="D3" s="62" t="s">
        <v>5</v>
      </c>
      <c r="E3" s="61" t="s">
        <v>6</v>
      </c>
      <c r="F3" s="61" t="s">
        <v>7</v>
      </c>
      <c r="G3" s="11" t="s">
        <v>8</v>
      </c>
    </row>
    <row r="4" spans="1:7" s="44" customFormat="1" ht="21.75" customHeight="1">
      <c r="A4" s="63" t="s">
        <v>9</v>
      </c>
      <c r="B4" s="64">
        <f>B5+B20</f>
        <v>616000</v>
      </c>
      <c r="C4" s="64">
        <f>C5+C20</f>
        <v>299749.73630499974</v>
      </c>
      <c r="D4" s="65">
        <f>C4/B4*100</f>
        <v>48.660671478084375</v>
      </c>
      <c r="E4" s="64">
        <f>E5+E20</f>
        <v>264509</v>
      </c>
      <c r="F4" s="66">
        <f>C4-E4</f>
        <v>35240.73630499974</v>
      </c>
      <c r="G4" s="67">
        <f aca="true" t="shared" si="0" ref="G4:G6">F4/E4*100</f>
        <v>13.323076456755626</v>
      </c>
    </row>
    <row r="5" spans="1:7" s="45" customFormat="1" ht="21.75" customHeight="1">
      <c r="A5" s="68" t="s">
        <v>10</v>
      </c>
      <c r="B5" s="69">
        <f>SUM(B6:B19)</f>
        <v>436340</v>
      </c>
      <c r="C5" s="69">
        <f>SUM(C6:C19)</f>
        <v>213645.67065999974</v>
      </c>
      <c r="D5" s="65">
        <f>C5/B5*100</f>
        <v>48.963118361827874</v>
      </c>
      <c r="E5" s="70">
        <f>SUM(E6:E19)</f>
        <v>187722</v>
      </c>
      <c r="F5" s="66">
        <f>C5-E5</f>
        <v>25923.67065999974</v>
      </c>
      <c r="G5" s="67">
        <f t="shared" si="0"/>
        <v>13.809607110514346</v>
      </c>
    </row>
    <row r="6" spans="1:7" s="45" customFormat="1" ht="21.75" customHeight="1">
      <c r="A6" s="92" t="s">
        <v>11</v>
      </c>
      <c r="B6" s="72">
        <v>124140</v>
      </c>
      <c r="C6" s="73">
        <v>60147.521891</v>
      </c>
      <c r="D6" s="74">
        <f>C6/B6*100</f>
        <v>48.45136288947962</v>
      </c>
      <c r="E6" s="73">
        <v>57443</v>
      </c>
      <c r="F6" s="75">
        <f>C6-E6</f>
        <v>2704.5218909999967</v>
      </c>
      <c r="G6" s="76">
        <f t="shared" si="0"/>
        <v>4.70818357502219</v>
      </c>
    </row>
    <row r="7" spans="1:7" s="45" customFormat="1" ht="21.75" customHeight="1">
      <c r="A7" s="71" t="s">
        <v>12</v>
      </c>
      <c r="B7" s="72">
        <v>82000</v>
      </c>
      <c r="C7" s="73">
        <v>35764.7257449999</v>
      </c>
      <c r="D7" s="74">
        <f aca="true" t="shared" si="1" ref="D7:D19">C7/B7*100</f>
        <v>43.61551920121939</v>
      </c>
      <c r="E7" s="73">
        <v>38860</v>
      </c>
      <c r="F7" s="75">
        <f aca="true" t="shared" si="2" ref="F7:F25">C7-E7</f>
        <v>-3095.2742550000985</v>
      </c>
      <c r="G7" s="76">
        <f aca="true" t="shared" si="3" ref="G7:G19">F7/E7*100</f>
        <v>-7.965193656716671</v>
      </c>
    </row>
    <row r="8" spans="1:7" s="45" customFormat="1" ht="21.75" customHeight="1">
      <c r="A8" s="92" t="s">
        <v>13</v>
      </c>
      <c r="B8" s="72">
        <v>11500</v>
      </c>
      <c r="C8" s="73">
        <v>8207.92756899999</v>
      </c>
      <c r="D8" s="74">
        <f t="shared" si="1"/>
        <v>71.37328320869557</v>
      </c>
      <c r="E8" s="73">
        <v>5763</v>
      </c>
      <c r="F8" s="75">
        <f t="shared" si="2"/>
        <v>2444.9275689999904</v>
      </c>
      <c r="G8" s="76">
        <f t="shared" si="3"/>
        <v>42.4245630574352</v>
      </c>
    </row>
    <row r="9" spans="1:7" s="45" customFormat="1" ht="21.75" customHeight="1">
      <c r="A9" s="71" t="s">
        <v>14</v>
      </c>
      <c r="B9" s="72">
        <v>300</v>
      </c>
      <c r="C9" s="73">
        <v>144.468679</v>
      </c>
      <c r="D9" s="74">
        <f t="shared" si="1"/>
        <v>48.156226333333336</v>
      </c>
      <c r="E9" s="73">
        <v>115</v>
      </c>
      <c r="F9" s="75">
        <f t="shared" si="2"/>
        <v>29.46867900000001</v>
      </c>
      <c r="G9" s="76">
        <f t="shared" si="3"/>
        <v>25.624938260869573</v>
      </c>
    </row>
    <row r="10" spans="1:7" s="45" customFormat="1" ht="21.75" customHeight="1">
      <c r="A10" s="93" t="s">
        <v>15</v>
      </c>
      <c r="B10" s="72">
        <v>58000</v>
      </c>
      <c r="C10" s="73">
        <v>27977.361841</v>
      </c>
      <c r="D10" s="74">
        <f t="shared" si="1"/>
        <v>48.23683076034483</v>
      </c>
      <c r="E10" s="73">
        <v>26762</v>
      </c>
      <c r="F10" s="75">
        <f t="shared" si="2"/>
        <v>1215.3618410000017</v>
      </c>
      <c r="G10" s="76">
        <f t="shared" si="3"/>
        <v>4.541371500635235</v>
      </c>
    </row>
    <row r="11" spans="1:7" s="45" customFormat="1" ht="21.75" customHeight="1">
      <c r="A11" s="92" t="s">
        <v>16</v>
      </c>
      <c r="B11" s="72">
        <v>40000</v>
      </c>
      <c r="C11" s="73">
        <v>21997.9902689999</v>
      </c>
      <c r="D11" s="74">
        <f t="shared" si="1"/>
        <v>54.99497567249975</v>
      </c>
      <c r="E11" s="73">
        <v>18603</v>
      </c>
      <c r="F11" s="75">
        <f t="shared" si="2"/>
        <v>3394.9902689999</v>
      </c>
      <c r="G11" s="76">
        <f t="shared" si="3"/>
        <v>18.249692356071062</v>
      </c>
    </row>
    <row r="12" spans="1:7" s="45" customFormat="1" ht="21.75" customHeight="1">
      <c r="A12" s="77" t="s">
        <v>17</v>
      </c>
      <c r="B12" s="72">
        <v>13000</v>
      </c>
      <c r="C12" s="73">
        <v>6688.131745</v>
      </c>
      <c r="D12" s="74">
        <f t="shared" si="1"/>
        <v>51.44716726923077</v>
      </c>
      <c r="E12" s="73">
        <v>6329</v>
      </c>
      <c r="F12" s="75">
        <f t="shared" si="2"/>
        <v>359.1317449999997</v>
      </c>
      <c r="G12" s="76">
        <f t="shared" si="3"/>
        <v>5.674383709906773</v>
      </c>
    </row>
    <row r="13" spans="1:7" s="45" customFormat="1" ht="21.75" customHeight="1">
      <c r="A13" s="71" t="s">
        <v>18</v>
      </c>
      <c r="B13" s="72">
        <v>8000</v>
      </c>
      <c r="C13" s="73">
        <v>3886.406973</v>
      </c>
      <c r="D13" s="74">
        <f t="shared" si="1"/>
        <v>48.5800871625</v>
      </c>
      <c r="E13" s="73">
        <v>3919</v>
      </c>
      <c r="F13" s="75">
        <f t="shared" si="2"/>
        <v>-32.59302699999989</v>
      </c>
      <c r="G13" s="76">
        <f t="shared" si="3"/>
        <v>-0.8316669303393696</v>
      </c>
    </row>
    <row r="14" spans="1:7" s="45" customFormat="1" ht="21.75" customHeight="1">
      <c r="A14" s="77" t="s">
        <v>19</v>
      </c>
      <c r="B14" s="72">
        <v>13500</v>
      </c>
      <c r="C14" s="73">
        <v>20838.955297</v>
      </c>
      <c r="D14" s="74">
        <f t="shared" si="1"/>
        <v>154.36263182962963</v>
      </c>
      <c r="E14" s="73">
        <v>7164</v>
      </c>
      <c r="F14" s="75">
        <f t="shared" si="2"/>
        <v>13674.955297</v>
      </c>
      <c r="G14" s="76">
        <f t="shared" si="3"/>
        <v>190.88435646286993</v>
      </c>
    </row>
    <row r="15" spans="1:7" s="45" customFormat="1" ht="21.75" customHeight="1">
      <c r="A15" s="92" t="s">
        <v>20</v>
      </c>
      <c r="B15" s="72">
        <v>7000</v>
      </c>
      <c r="C15" s="73">
        <v>4553.30580499999</v>
      </c>
      <c r="D15" s="74">
        <f t="shared" si="1"/>
        <v>65.04722578571415</v>
      </c>
      <c r="E15" s="73">
        <v>2594</v>
      </c>
      <c r="F15" s="75">
        <f t="shared" si="2"/>
        <v>1959.30580499999</v>
      </c>
      <c r="G15" s="76">
        <f t="shared" si="3"/>
        <v>75.53222070161874</v>
      </c>
    </row>
    <row r="16" spans="1:7" s="45" customFormat="1" ht="21.75" customHeight="1">
      <c r="A16" s="92" t="s">
        <v>21</v>
      </c>
      <c r="B16" s="72">
        <v>1400</v>
      </c>
      <c r="C16" s="73">
        <v>1287.80112</v>
      </c>
      <c r="D16" s="74">
        <f t="shared" si="1"/>
        <v>91.98579428571429</v>
      </c>
      <c r="E16" s="73">
        <v>1172</v>
      </c>
      <c r="F16" s="75">
        <f t="shared" si="2"/>
        <v>115.80112000000008</v>
      </c>
      <c r="G16" s="76">
        <f t="shared" si="3"/>
        <v>9.880641638225264</v>
      </c>
    </row>
    <row r="17" spans="1:7" s="45" customFormat="1" ht="21.75" customHeight="1">
      <c r="A17" s="93" t="s">
        <v>22</v>
      </c>
      <c r="B17" s="72">
        <v>75000</v>
      </c>
      <c r="C17" s="73">
        <v>21397.815172</v>
      </c>
      <c r="D17" s="74">
        <f t="shared" si="1"/>
        <v>28.53042022933333</v>
      </c>
      <c r="E17" s="73">
        <v>18120</v>
      </c>
      <c r="F17" s="75">
        <f t="shared" si="2"/>
        <v>3277.8151719999987</v>
      </c>
      <c r="G17" s="76">
        <f t="shared" si="3"/>
        <v>18.089487704194255</v>
      </c>
    </row>
    <row r="18" spans="1:7" s="45" customFormat="1" ht="21.75" customHeight="1">
      <c r="A18" s="78" t="s">
        <v>23</v>
      </c>
      <c r="B18" s="72">
        <v>2500</v>
      </c>
      <c r="C18" s="73">
        <v>755</v>
      </c>
      <c r="D18" s="74">
        <f t="shared" si="1"/>
        <v>30.2</v>
      </c>
      <c r="E18" s="73">
        <v>936</v>
      </c>
      <c r="F18" s="75">
        <f t="shared" si="2"/>
        <v>-181</v>
      </c>
      <c r="G18" s="76">
        <f t="shared" si="3"/>
        <v>-19.337606837606838</v>
      </c>
    </row>
    <row r="19" spans="1:7" s="45" customFormat="1" ht="21.75" customHeight="1">
      <c r="A19" s="79" t="s">
        <v>24</v>
      </c>
      <c r="B19" s="80"/>
      <c r="C19" s="73">
        <v>-1.74144599999999</v>
      </c>
      <c r="D19" s="74"/>
      <c r="E19" s="73">
        <v>-58</v>
      </c>
      <c r="F19" s="75">
        <f t="shared" si="2"/>
        <v>56.25855400000001</v>
      </c>
      <c r="G19" s="76"/>
    </row>
    <row r="20" spans="1:7" s="45" customFormat="1" ht="21.75" customHeight="1">
      <c r="A20" s="68" t="s">
        <v>25</v>
      </c>
      <c r="B20" s="81">
        <f>B21+B22+B23+B24+B25</f>
        <v>179660</v>
      </c>
      <c r="C20" s="81">
        <f>C21+C22+C23+C24+C25</f>
        <v>86104.065645</v>
      </c>
      <c r="D20" s="65">
        <f>C20/B20*100</f>
        <v>47.92611913892909</v>
      </c>
      <c r="E20" s="81">
        <f>SUM(E21:E25)</f>
        <v>76787</v>
      </c>
      <c r="F20" s="66">
        <f t="shared" si="2"/>
        <v>9317.065644999995</v>
      </c>
      <c r="G20" s="67">
        <f aca="true" t="shared" si="4" ref="G20:G25">F20/E20*100</f>
        <v>12.133649764934162</v>
      </c>
    </row>
    <row r="21" spans="1:7" s="45" customFormat="1" ht="21.75" customHeight="1">
      <c r="A21" s="82" t="s">
        <v>26</v>
      </c>
      <c r="B21" s="72">
        <v>108500</v>
      </c>
      <c r="C21" s="73">
        <v>24264.851528</v>
      </c>
      <c r="D21" s="74">
        <f aca="true" t="shared" si="5" ref="D20:D25">C21/B21*100</f>
        <v>22.363918458986173</v>
      </c>
      <c r="E21" s="73">
        <v>57651</v>
      </c>
      <c r="F21" s="75">
        <f t="shared" si="2"/>
        <v>-33386.148472</v>
      </c>
      <c r="G21" s="76">
        <f t="shared" si="4"/>
        <v>-57.91078814244332</v>
      </c>
    </row>
    <row r="22" spans="1:7" s="45" customFormat="1" ht="21.75" customHeight="1">
      <c r="A22" s="82" t="s">
        <v>27</v>
      </c>
      <c r="B22" s="72">
        <v>4500</v>
      </c>
      <c r="C22" s="73">
        <v>2484.191504</v>
      </c>
      <c r="D22" s="74">
        <f t="shared" si="5"/>
        <v>55.204255644444444</v>
      </c>
      <c r="E22" s="73">
        <v>1109</v>
      </c>
      <c r="F22" s="75">
        <f t="shared" si="2"/>
        <v>1375.191504</v>
      </c>
      <c r="G22" s="76">
        <f t="shared" si="4"/>
        <v>124.00284075743913</v>
      </c>
    </row>
    <row r="23" spans="1:7" s="45" customFormat="1" ht="21.75" customHeight="1">
      <c r="A23" s="82" t="s">
        <v>28</v>
      </c>
      <c r="B23" s="72">
        <v>16660</v>
      </c>
      <c r="C23" s="73">
        <v>3758.28180999999</v>
      </c>
      <c r="D23" s="74">
        <f t="shared" si="5"/>
        <v>22.558714345738235</v>
      </c>
      <c r="E23" s="73">
        <v>3629</v>
      </c>
      <c r="F23" s="75">
        <f t="shared" si="2"/>
        <v>129.28180999998995</v>
      </c>
      <c r="G23" s="76">
        <f t="shared" si="4"/>
        <v>3.562463764122071</v>
      </c>
    </row>
    <row r="24" spans="1:7" s="45" customFormat="1" ht="33.75" customHeight="1">
      <c r="A24" s="82" t="s">
        <v>29</v>
      </c>
      <c r="B24" s="72">
        <v>50000</v>
      </c>
      <c r="C24" s="73">
        <v>55595.740803</v>
      </c>
      <c r="D24" s="74">
        <f t="shared" si="5"/>
        <v>111.19148160600001</v>
      </c>
      <c r="E24" s="73">
        <v>14390</v>
      </c>
      <c r="F24" s="75">
        <f t="shared" si="2"/>
        <v>41205.740803</v>
      </c>
      <c r="G24" s="76">
        <f t="shared" si="4"/>
        <v>286.3498318485059</v>
      </c>
    </row>
    <row r="25" spans="1:7" s="45" customFormat="1" ht="21.75" customHeight="1">
      <c r="A25" s="71" t="s">
        <v>30</v>
      </c>
      <c r="B25" s="72"/>
      <c r="C25" s="73">
        <v>1</v>
      </c>
      <c r="D25" s="74"/>
      <c r="E25" s="73">
        <v>8</v>
      </c>
      <c r="F25" s="75">
        <f t="shared" si="2"/>
        <v>-7</v>
      </c>
      <c r="G25" s="76">
        <f t="shared" si="4"/>
        <v>-87.5</v>
      </c>
    </row>
    <row r="26" spans="1:7" s="46" customFormat="1" ht="21.75" customHeight="1">
      <c r="A26" s="68" t="s">
        <v>31</v>
      </c>
      <c r="B26" s="83">
        <v>1000000</v>
      </c>
      <c r="C26" s="84">
        <v>88150</v>
      </c>
      <c r="D26" s="65">
        <f aca="true" t="shared" si="6" ref="D24:D27">C26/B26*100</f>
        <v>8.815000000000001</v>
      </c>
      <c r="E26" s="84">
        <v>171284</v>
      </c>
      <c r="F26" s="66">
        <f aca="true" t="shared" si="7" ref="F24:F27">C26-E26</f>
        <v>-83134</v>
      </c>
      <c r="G26" s="67">
        <f aca="true" t="shared" si="8" ref="G24:G27">F26/E26*100</f>
        <v>-48.53576516195325</v>
      </c>
    </row>
    <row r="27" spans="1:7" s="46" customFormat="1" ht="21.75" customHeight="1">
      <c r="A27" s="85" t="s">
        <v>32</v>
      </c>
      <c r="B27" s="86">
        <v>14763</v>
      </c>
      <c r="C27" s="87"/>
      <c r="D27" s="88">
        <f t="shared" si="6"/>
        <v>0</v>
      </c>
      <c r="E27" s="87">
        <v>95.4</v>
      </c>
      <c r="F27" s="89">
        <f t="shared" si="7"/>
        <v>-95.4</v>
      </c>
      <c r="G27" s="90">
        <f t="shared" si="8"/>
        <v>-100</v>
      </c>
    </row>
    <row r="28" ht="18" customHeight="1">
      <c r="D28" s="91"/>
    </row>
    <row r="29" ht="18" customHeight="1">
      <c r="D29" s="91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mergeCells count="2">
    <mergeCell ref="A1:G1"/>
    <mergeCell ref="F2:G2"/>
  </mergeCells>
  <printOptions horizontalCentered="1" verticalCentered="1"/>
  <pageMargins left="0.35" right="0.39" top="0.75" bottom="0.71" header="0.2" footer="0.16"/>
  <pageSetup horizontalDpi="600" verticalDpi="600" orientation="portrait" paperSize="9" scale="84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9"/>
  <sheetViews>
    <sheetView workbookViewId="0" topLeftCell="A1">
      <pane xSplit="1" ySplit="3" topLeftCell="B16" activePane="bottomRight" state="frozen"/>
      <selection pane="bottomRight" activeCell="N13" sqref="N13"/>
    </sheetView>
  </sheetViews>
  <sheetFormatPr defaultColWidth="8.75390625" defaultRowHeight="14.25"/>
  <cols>
    <col min="1" max="1" width="31.50390625" style="0" customWidth="1"/>
    <col min="2" max="2" width="12.125" style="0" customWidth="1"/>
    <col min="3" max="3" width="10.25390625" style="0" customWidth="1"/>
    <col min="4" max="4" width="8.50390625" style="0" bestFit="1" customWidth="1"/>
    <col min="5" max="5" width="11.50390625" style="0" customWidth="1"/>
    <col min="6" max="6" width="10.25390625" style="0" customWidth="1"/>
    <col min="7" max="7" width="9.50390625" style="3" customWidth="1"/>
  </cols>
  <sheetData>
    <row r="1" spans="1:7" ht="36" customHeight="1">
      <c r="A1" s="94" t="s">
        <v>33</v>
      </c>
      <c r="B1" s="4"/>
      <c r="C1" s="4"/>
      <c r="D1" s="4"/>
      <c r="E1" s="4"/>
      <c r="F1" s="4"/>
      <c r="G1" s="4"/>
    </row>
    <row r="2" spans="1:7" ht="24" customHeight="1">
      <c r="A2" s="5"/>
      <c r="B2" s="2"/>
      <c r="C2" s="2"/>
      <c r="D2" s="2"/>
      <c r="E2" s="6"/>
      <c r="F2" s="6"/>
      <c r="G2" s="7" t="s">
        <v>34</v>
      </c>
    </row>
    <row r="3" spans="1:7" ht="42.75" customHeight="1">
      <c r="A3" s="8" t="s">
        <v>35</v>
      </c>
      <c r="B3" s="9" t="s">
        <v>36</v>
      </c>
      <c r="C3" s="10" t="s">
        <v>37</v>
      </c>
      <c r="D3" s="10" t="s">
        <v>38</v>
      </c>
      <c r="E3" s="10" t="s">
        <v>6</v>
      </c>
      <c r="F3" s="10" t="s">
        <v>39</v>
      </c>
      <c r="G3" s="11" t="s">
        <v>8</v>
      </c>
    </row>
    <row r="4" spans="1:7" s="1" customFormat="1" ht="24" customHeight="1">
      <c r="A4" s="12" t="s">
        <v>40</v>
      </c>
      <c r="B4" s="13">
        <f>SUM(B5:B26)</f>
        <v>983000</v>
      </c>
      <c r="C4" s="13">
        <f>SUM(C5:C26)</f>
        <v>424705.9563999997</v>
      </c>
      <c r="D4" s="14">
        <f>C4/B4*100</f>
        <v>43.20508203458796</v>
      </c>
      <c r="E4" s="15">
        <f>SUM(E5:E25)</f>
        <v>607203</v>
      </c>
      <c r="F4" s="15">
        <f>C4-E4</f>
        <v>-182497.04360000032</v>
      </c>
      <c r="G4" s="16">
        <f>F4/E4*100</f>
        <v>-30.05535934440382</v>
      </c>
    </row>
    <row r="5" spans="1:7" s="2" customFormat="1" ht="24" customHeight="1">
      <c r="A5" s="17" t="s">
        <v>41</v>
      </c>
      <c r="B5" s="18">
        <v>86400</v>
      </c>
      <c r="C5" s="19">
        <v>38436.31797</v>
      </c>
      <c r="D5" s="20">
        <f>C5/B5*100</f>
        <v>44.48647913194444</v>
      </c>
      <c r="E5" s="19">
        <v>33360</v>
      </c>
      <c r="F5" s="21">
        <f>C5-E5</f>
        <v>5076.317969999996</v>
      </c>
      <c r="G5" s="22">
        <f>F5/E5*100</f>
        <v>15.2167804856115</v>
      </c>
    </row>
    <row r="6" spans="1:7" s="2" customFormat="1" ht="24" customHeight="1">
      <c r="A6" s="23" t="s">
        <v>42</v>
      </c>
      <c r="B6" s="18">
        <v>1300</v>
      </c>
      <c r="C6" s="19">
        <v>153.13265</v>
      </c>
      <c r="D6" s="20"/>
      <c r="E6" s="19">
        <v>197</v>
      </c>
      <c r="F6" s="21">
        <f aca="true" t="shared" si="0" ref="F6:F26">C6-E6</f>
        <v>-43.86734999999999</v>
      </c>
      <c r="G6" s="22"/>
    </row>
    <row r="7" spans="1:7" s="2" customFormat="1" ht="24" customHeight="1">
      <c r="A7" s="17" t="s">
        <v>43</v>
      </c>
      <c r="B7" s="18">
        <v>63340</v>
      </c>
      <c r="C7" s="19">
        <v>30227.3357129999</v>
      </c>
      <c r="D7" s="20">
        <f aca="true" t="shared" si="1" ref="D6:D25">C7/B7*100</f>
        <v>47.72234877328686</v>
      </c>
      <c r="E7" s="19">
        <v>29143</v>
      </c>
      <c r="F7" s="21">
        <f t="shared" si="0"/>
        <v>1084.3357129998985</v>
      </c>
      <c r="G7" s="22">
        <f aca="true" t="shared" si="2" ref="G6:G25">F7/E7*100</f>
        <v>3.7207415605802376</v>
      </c>
    </row>
    <row r="8" spans="1:7" s="2" customFormat="1" ht="24" customHeight="1">
      <c r="A8" s="17" t="s">
        <v>44</v>
      </c>
      <c r="B8" s="18">
        <v>125300</v>
      </c>
      <c r="C8" s="19">
        <v>53238.462679</v>
      </c>
      <c r="D8" s="20">
        <f t="shared" si="1"/>
        <v>42.48879703032721</v>
      </c>
      <c r="E8" s="19">
        <v>51831</v>
      </c>
      <c r="F8" s="21">
        <f t="shared" si="0"/>
        <v>1407.4626789999966</v>
      </c>
      <c r="G8" s="22">
        <f t="shared" si="2"/>
        <v>2.7154843221238187</v>
      </c>
    </row>
    <row r="9" spans="1:7" s="2" customFormat="1" ht="24" customHeight="1">
      <c r="A9" s="17" t="s">
        <v>45</v>
      </c>
      <c r="B9" s="18">
        <v>17000</v>
      </c>
      <c r="C9" s="19">
        <v>7370.131225</v>
      </c>
      <c r="D9" s="20">
        <f t="shared" si="1"/>
        <v>43.353713088235295</v>
      </c>
      <c r="E9" s="19">
        <v>5918</v>
      </c>
      <c r="F9" s="21">
        <f t="shared" si="0"/>
        <v>1452.131225</v>
      </c>
      <c r="G9" s="22">
        <f t="shared" si="2"/>
        <v>24.537533372761068</v>
      </c>
    </row>
    <row r="10" spans="1:7" s="2" customFormat="1" ht="24" customHeight="1">
      <c r="A10" s="17" t="s">
        <v>46</v>
      </c>
      <c r="B10" s="18">
        <v>10060</v>
      </c>
      <c r="C10" s="19">
        <v>4858.76777999999</v>
      </c>
      <c r="D10" s="20">
        <f t="shared" si="1"/>
        <v>48.297890457256365</v>
      </c>
      <c r="E10" s="19">
        <v>5756</v>
      </c>
      <c r="F10" s="21">
        <f t="shared" si="0"/>
        <v>-897.2322200000099</v>
      </c>
      <c r="G10" s="22">
        <f t="shared" si="2"/>
        <v>-15.587773106324008</v>
      </c>
    </row>
    <row r="11" spans="1:7" s="2" customFormat="1" ht="24" customHeight="1">
      <c r="A11" s="17" t="s">
        <v>47</v>
      </c>
      <c r="B11" s="18">
        <v>137000</v>
      </c>
      <c r="C11" s="19">
        <v>51427.8496889999</v>
      </c>
      <c r="D11" s="20">
        <f t="shared" si="1"/>
        <v>37.53857641532839</v>
      </c>
      <c r="E11" s="19">
        <v>80979</v>
      </c>
      <c r="F11" s="21">
        <f t="shared" si="0"/>
        <v>-29551.1503110001</v>
      </c>
      <c r="G11" s="22">
        <f t="shared" si="2"/>
        <v>-36.49236260141531</v>
      </c>
    </row>
    <row r="12" spans="1:7" s="2" customFormat="1" ht="24" customHeight="1">
      <c r="A12" s="17" t="s">
        <v>48</v>
      </c>
      <c r="B12" s="18">
        <v>64700</v>
      </c>
      <c r="C12" s="19">
        <v>25228.294509</v>
      </c>
      <c r="D12" s="20">
        <f t="shared" si="1"/>
        <v>38.99272721638331</v>
      </c>
      <c r="E12" s="19">
        <v>24160</v>
      </c>
      <c r="F12" s="21">
        <f t="shared" si="0"/>
        <v>1068.2945089999994</v>
      </c>
      <c r="G12" s="22">
        <f t="shared" si="2"/>
        <v>4.4217487955297985</v>
      </c>
    </row>
    <row r="13" spans="1:7" s="2" customFormat="1" ht="24" customHeight="1">
      <c r="A13" s="17" t="s">
        <v>49</v>
      </c>
      <c r="B13" s="18">
        <v>45400</v>
      </c>
      <c r="C13" s="19">
        <v>1662.20381</v>
      </c>
      <c r="D13" s="20">
        <f t="shared" si="1"/>
        <v>3.661241872246696</v>
      </c>
      <c r="E13" s="19">
        <v>11858</v>
      </c>
      <c r="F13" s="21">
        <f t="shared" si="0"/>
        <v>-10195.796190000001</v>
      </c>
      <c r="G13" s="22">
        <f t="shared" si="2"/>
        <v>-85.98242696913478</v>
      </c>
    </row>
    <row r="14" spans="1:7" s="2" customFormat="1" ht="24" customHeight="1">
      <c r="A14" s="17" t="s">
        <v>50</v>
      </c>
      <c r="B14" s="18">
        <v>329994</v>
      </c>
      <c r="C14" s="19">
        <v>184479.86</v>
      </c>
      <c r="D14" s="20">
        <f t="shared" si="1"/>
        <v>55.90400431522997</v>
      </c>
      <c r="E14" s="19">
        <v>158244</v>
      </c>
      <c r="F14" s="21">
        <f t="shared" si="0"/>
        <v>26235.859999999986</v>
      </c>
      <c r="G14" s="22">
        <f t="shared" si="2"/>
        <v>16.57937109779833</v>
      </c>
    </row>
    <row r="15" spans="1:7" s="2" customFormat="1" ht="24" customHeight="1">
      <c r="A15" s="17" t="s">
        <v>51</v>
      </c>
      <c r="B15" s="18">
        <v>27400</v>
      </c>
      <c r="C15" s="19">
        <v>11363.327538</v>
      </c>
      <c r="D15" s="20">
        <f t="shared" si="1"/>
        <v>41.47199831386861</v>
      </c>
      <c r="E15" s="19">
        <v>9365</v>
      </c>
      <c r="F15" s="21">
        <f t="shared" si="0"/>
        <v>1998.3275379999995</v>
      </c>
      <c r="G15" s="22">
        <f t="shared" si="2"/>
        <v>21.338254543513077</v>
      </c>
    </row>
    <row r="16" spans="1:7" s="2" customFormat="1" ht="24" customHeight="1">
      <c r="A16" s="17" t="s">
        <v>52</v>
      </c>
      <c r="B16" s="18">
        <v>7890</v>
      </c>
      <c r="C16" s="19">
        <v>4576.502796</v>
      </c>
      <c r="D16" s="20">
        <f t="shared" si="1"/>
        <v>58.00383771863118</v>
      </c>
      <c r="E16" s="19">
        <v>4922</v>
      </c>
      <c r="F16" s="21">
        <f t="shared" si="0"/>
        <v>-345.49720400000024</v>
      </c>
      <c r="G16" s="22">
        <f t="shared" si="2"/>
        <v>-7.019447460381964</v>
      </c>
    </row>
    <row r="17" spans="1:7" s="2" customFormat="1" ht="24" customHeight="1">
      <c r="A17" s="24" t="s">
        <v>53</v>
      </c>
      <c r="B17" s="18">
        <v>10000</v>
      </c>
      <c r="C17" s="19">
        <v>2047.183009</v>
      </c>
      <c r="D17" s="20">
        <f t="shared" si="1"/>
        <v>20.47183009</v>
      </c>
      <c r="E17" s="19">
        <v>181772</v>
      </c>
      <c r="F17" s="21">
        <f t="shared" si="0"/>
        <v>-179724.816991</v>
      </c>
      <c r="G17" s="22">
        <f t="shared" si="2"/>
        <v>-98.87376328092336</v>
      </c>
    </row>
    <row r="18" spans="1:7" s="2" customFormat="1" ht="24" customHeight="1">
      <c r="A18" s="24" t="s">
        <v>54</v>
      </c>
      <c r="B18" s="18">
        <v>310</v>
      </c>
      <c r="C18" s="19">
        <v>75.4919999999999</v>
      </c>
      <c r="D18" s="20">
        <f t="shared" si="1"/>
        <v>24.3522580645161</v>
      </c>
      <c r="E18" s="19">
        <v>388</v>
      </c>
      <c r="F18" s="21">
        <f t="shared" si="0"/>
        <v>-312.5080000000001</v>
      </c>
      <c r="G18" s="22">
        <f t="shared" si="2"/>
        <v>-80.54329896907218</v>
      </c>
    </row>
    <row r="19" spans="1:7" s="2" customFormat="1" ht="24" customHeight="1">
      <c r="A19" s="24" t="s">
        <v>55</v>
      </c>
      <c r="B19" s="18">
        <v>8000</v>
      </c>
      <c r="C19" s="19"/>
      <c r="D19" s="20"/>
      <c r="E19" s="19"/>
      <c r="F19" s="21">
        <f t="shared" si="0"/>
        <v>0</v>
      </c>
      <c r="G19" s="22"/>
    </row>
    <row r="20" spans="1:7" s="2" customFormat="1" ht="24" customHeight="1">
      <c r="A20" s="24" t="s">
        <v>56</v>
      </c>
      <c r="B20" s="18">
        <v>6370</v>
      </c>
      <c r="C20" s="19">
        <v>1886.1379</v>
      </c>
      <c r="D20" s="20">
        <f t="shared" si="1"/>
        <v>29.60970015698587</v>
      </c>
      <c r="E20" s="19">
        <v>1615</v>
      </c>
      <c r="F20" s="21">
        <f t="shared" si="0"/>
        <v>271.13789999999995</v>
      </c>
      <c r="G20" s="22">
        <f t="shared" si="2"/>
        <v>16.78872445820433</v>
      </c>
    </row>
    <row r="21" spans="1:7" s="2" customFormat="1" ht="24" customHeight="1">
      <c r="A21" s="24" t="s">
        <v>57</v>
      </c>
      <c r="B21" s="18">
        <v>3666</v>
      </c>
      <c r="C21" s="19">
        <v>631.4839</v>
      </c>
      <c r="D21" s="20">
        <f t="shared" si="1"/>
        <v>17.22542007637752</v>
      </c>
      <c r="E21" s="19">
        <v>1205</v>
      </c>
      <c r="F21" s="21">
        <f t="shared" si="0"/>
        <v>-573.5161</v>
      </c>
      <c r="G21" s="22">
        <f t="shared" si="2"/>
        <v>-47.59469709543569</v>
      </c>
    </row>
    <row r="22" spans="1:7" s="2" customFormat="1" ht="24" customHeight="1">
      <c r="A22" s="24" t="s">
        <v>58</v>
      </c>
      <c r="B22" s="18">
        <v>1790</v>
      </c>
      <c r="C22" s="19">
        <v>307.9274</v>
      </c>
      <c r="D22" s="20">
        <f t="shared" si="1"/>
        <v>17.202648044692737</v>
      </c>
      <c r="E22" s="19">
        <v>900</v>
      </c>
      <c r="F22" s="21">
        <f t="shared" si="0"/>
        <v>-592.0726</v>
      </c>
      <c r="G22" s="22">
        <f t="shared" si="2"/>
        <v>-65.78584444444444</v>
      </c>
    </row>
    <row r="23" spans="1:7" s="2" customFormat="1" ht="24" customHeight="1">
      <c r="A23" s="24" t="s">
        <v>59</v>
      </c>
      <c r="B23" s="18">
        <v>4960</v>
      </c>
      <c r="C23" s="19">
        <v>4156.655652</v>
      </c>
      <c r="D23" s="20">
        <f t="shared" si="1"/>
        <v>83.80354137096775</v>
      </c>
      <c r="E23" s="19">
        <v>1836</v>
      </c>
      <c r="F23" s="21">
        <f t="shared" si="0"/>
        <v>2320.6556520000004</v>
      </c>
      <c r="G23" s="22">
        <f t="shared" si="2"/>
        <v>126.39736666666667</v>
      </c>
    </row>
    <row r="24" spans="1:7" s="2" customFormat="1" ht="24" customHeight="1">
      <c r="A24" s="17" t="s">
        <v>60</v>
      </c>
      <c r="B24" s="18">
        <v>4620</v>
      </c>
      <c r="C24" s="19">
        <v>2578.89018</v>
      </c>
      <c r="D24" s="20">
        <f t="shared" si="1"/>
        <v>55.82013376623376</v>
      </c>
      <c r="E24" s="19">
        <v>3754</v>
      </c>
      <c r="F24" s="21">
        <f t="shared" si="0"/>
        <v>-1175.1098200000001</v>
      </c>
      <c r="G24" s="22">
        <f t="shared" si="2"/>
        <v>-31.302872136387855</v>
      </c>
    </row>
    <row r="25" spans="1:7" s="2" customFormat="1" ht="24" customHeight="1">
      <c r="A25" s="17" t="s">
        <v>61</v>
      </c>
      <c r="B25" s="18">
        <v>27500</v>
      </c>
      <c r="C25" s="19"/>
      <c r="D25" s="20"/>
      <c r="E25" s="19"/>
      <c r="F25" s="21">
        <f t="shared" si="0"/>
        <v>0</v>
      </c>
      <c r="G25" s="22"/>
    </row>
    <row r="26" spans="1:7" s="2" customFormat="1" ht="24" customHeight="1">
      <c r="A26" s="25" t="s">
        <v>62</v>
      </c>
      <c r="B26" s="26"/>
      <c r="C26" s="27"/>
      <c r="D26" s="28"/>
      <c r="E26" s="27"/>
      <c r="F26" s="29"/>
      <c r="G26" s="30"/>
    </row>
    <row r="27" spans="1:7" s="2" customFormat="1" ht="24" customHeight="1">
      <c r="A27" s="31" t="s">
        <v>63</v>
      </c>
      <c r="B27" s="32">
        <v>1000000</v>
      </c>
      <c r="C27" s="33">
        <v>70670.949714</v>
      </c>
      <c r="D27" s="34">
        <f>C27/B27*100</f>
        <v>7.067094971400001</v>
      </c>
      <c r="E27" s="33">
        <v>564438</v>
      </c>
      <c r="F27" s="35">
        <f>C27-E27</f>
        <v>-493767.050286</v>
      </c>
      <c r="G27" s="36">
        <f>F27/E27*100</f>
        <v>-87.47941320144994</v>
      </c>
    </row>
    <row r="28" spans="1:7" ht="24" customHeight="1">
      <c r="A28" s="31" t="s">
        <v>64</v>
      </c>
      <c r="B28" s="32">
        <v>14763</v>
      </c>
      <c r="C28" s="33">
        <v>48.4</v>
      </c>
      <c r="D28" s="34">
        <f>C28/B28*100</f>
        <v>0.3278466436361173</v>
      </c>
      <c r="E28" s="33"/>
      <c r="F28" s="35">
        <f>C28-E28</f>
        <v>48.4</v>
      </c>
      <c r="G28" s="36"/>
    </row>
    <row r="29" spans="1:7" ht="19.5" customHeight="1">
      <c r="A29" s="37"/>
      <c r="B29" s="38"/>
      <c r="C29" s="39"/>
      <c r="D29" s="39"/>
      <c r="E29" s="39"/>
      <c r="F29" s="39"/>
      <c r="G29" s="40"/>
    </row>
  </sheetData>
  <sheetProtection/>
  <mergeCells count="1">
    <mergeCell ref="A1:G1"/>
  </mergeCells>
  <printOptions horizontalCentered="1" verticalCentered="1"/>
  <pageMargins left="0.2" right="0.2" top="0.2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2012-08-11T13:48:25Z</cp:lastPrinted>
  <dcterms:created xsi:type="dcterms:W3CDTF">1996-12-17T01:32:42Z</dcterms:created>
  <dcterms:modified xsi:type="dcterms:W3CDTF">2021-09-14T05:20:18Z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true</vt:bool>
  </property>
</Properties>
</file>