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 firstSheet="1" activeTab="6"/>
  </bookViews>
  <sheets>
    <sheet name="封皮1" sheetId="1" r:id="rId1"/>
    <sheet name="一般公共预算" sheetId="2" r:id="rId2"/>
    <sheet name="1一般公共预算收入" sheetId="19" r:id="rId3"/>
    <sheet name="2一般公共预算支出" sheetId="20" r:id="rId4"/>
    <sheet name="3支出功能明细" sheetId="5" r:id="rId5"/>
    <sheet name="4经济明细 " sheetId="6" r:id="rId6"/>
    <sheet name="5一般债务限额和余额情况" sheetId="24" r:id="rId7"/>
    <sheet name="政府性基金预算" sheetId="7" r:id="rId8"/>
    <sheet name="6政府性基金预算收入" sheetId="8" r:id="rId9"/>
    <sheet name="7政府性基金预算支出" sheetId="9" r:id="rId10"/>
    <sheet name="8专项债务限额和余额情况" sheetId="23" r:id="rId11"/>
    <sheet name="社会保险基金预算" sheetId="10" r:id="rId12"/>
    <sheet name="9社会保险基金收入" sheetId="11" r:id="rId13"/>
    <sheet name="10社会保险基金支出" sheetId="12" r:id="rId14"/>
    <sheet name="11社会保险基金结余" sheetId="13" r:id="rId15"/>
    <sheet name="国有资本经营预算" sheetId="14" r:id="rId16"/>
    <sheet name="12国有资本经营预算收入" sheetId="21" r:id="rId17"/>
    <sheet name="13国有资本经营预算支出" sheetId="22" r:id="rId18"/>
  </sheets>
  <definedNames>
    <definedName name="_xlnm._FilterDatabase" localSheetId="4" hidden="1">'3支出功能明细'!$4:$1326</definedName>
    <definedName name="_xlnm._FilterDatabase" localSheetId="5" hidden="1">'4经济明细 '!$A$4:$XDI$68</definedName>
    <definedName name="_xlnm._FilterDatabase" localSheetId="12" hidden="1">'9社会保险基金收入'!$A$3:$E$14</definedName>
    <definedName name="_xlnm._FilterDatabase" localSheetId="13" hidden="1">'10社会保险基金支出'!$A$3:$E$12</definedName>
    <definedName name="_Order1" hidden="1">255</definedName>
    <definedName name="_Order2" hidden="1">255</definedName>
    <definedName name="a" localSheetId="10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12">#REF!</definedName>
    <definedName name="a" localSheetId="13">#REF!</definedName>
    <definedName name="a" localSheetId="14">#REF!</definedName>
    <definedName name="a" localSheetId="0">#REF!</definedName>
    <definedName name="a" localSheetId="15">#REF!</definedName>
    <definedName name="a" localSheetId="11">#REF!</definedName>
    <definedName name="a" localSheetId="1">#REF!</definedName>
    <definedName name="a" localSheetId="7">#REF!</definedName>
    <definedName name="a">#REF!</definedName>
    <definedName name="aaaa" localSheetId="10">#REF!</definedName>
    <definedName name="aaaa" localSheetId="2">#REF!</definedName>
    <definedName name="aaaa" localSheetId="3">#REF!</definedName>
    <definedName name="aaaa" localSheetId="4">#REF!</definedName>
    <definedName name="aaaa" localSheetId="5">#REF!</definedName>
    <definedName name="aaaa" localSheetId="12">#REF!</definedName>
    <definedName name="aaaa" localSheetId="13">#REF!</definedName>
    <definedName name="aaaa" localSheetId="14">#REF!</definedName>
    <definedName name="aaaa" localSheetId="0">#REF!</definedName>
    <definedName name="aaaa" localSheetId="15">#REF!</definedName>
    <definedName name="aaaa" localSheetId="11">#REF!</definedName>
    <definedName name="aaaa" localSheetId="1">#REF!</definedName>
    <definedName name="aaaa" localSheetId="7">#REF!</definedName>
    <definedName name="aaaa">#REF!</definedName>
    <definedName name="bbb" localSheetId="10">#REF!</definedName>
    <definedName name="bbb" localSheetId="2">#REF!</definedName>
    <definedName name="bbb" localSheetId="3">#REF!</definedName>
    <definedName name="bbb" localSheetId="4">#REF!</definedName>
    <definedName name="bbb" localSheetId="5">#REF!</definedName>
    <definedName name="bbb" localSheetId="12">#REF!</definedName>
    <definedName name="bbb" localSheetId="13">#REF!</definedName>
    <definedName name="bbb" localSheetId="14">#REF!</definedName>
    <definedName name="bbb" localSheetId="0">#REF!</definedName>
    <definedName name="bbb" localSheetId="15">#REF!</definedName>
    <definedName name="bbb" localSheetId="11">#REF!</definedName>
    <definedName name="bbb" localSheetId="1">#REF!</definedName>
    <definedName name="bbb" localSheetId="7">#REF!</definedName>
    <definedName name="bbb">#REF!</definedName>
    <definedName name="ccc" localSheetId="10">#REF!</definedName>
    <definedName name="ccc" localSheetId="2">#REF!</definedName>
    <definedName name="ccc" localSheetId="3">#REF!</definedName>
    <definedName name="ccc" localSheetId="4">#REF!</definedName>
    <definedName name="ccc" localSheetId="5">#REF!</definedName>
    <definedName name="ccc" localSheetId="12">#REF!</definedName>
    <definedName name="ccc" localSheetId="13">#REF!</definedName>
    <definedName name="ccc" localSheetId="14">#REF!</definedName>
    <definedName name="ccc" localSheetId="0">#REF!</definedName>
    <definedName name="ccc" localSheetId="15">#REF!</definedName>
    <definedName name="ccc" localSheetId="11">#REF!</definedName>
    <definedName name="ccc" localSheetId="1">#REF!</definedName>
    <definedName name="ccc" localSheetId="7">#REF!</definedName>
    <definedName name="ccc">#REF!</definedName>
    <definedName name="Database" localSheetId="0" hidden="1">#REF!</definedName>
    <definedName name="Database" localSheetId="15" hidden="1">#REF!</definedName>
    <definedName name="Database" localSheetId="11" hidden="1">#REF!</definedName>
    <definedName name="Database" localSheetId="1" hidden="1">#REF!</definedName>
    <definedName name="Database" localSheetId="7" hidden="1">#REF!</definedName>
    <definedName name="database2" localSheetId="10">#REF!</definedName>
    <definedName name="database2" localSheetId="2">#REF!</definedName>
    <definedName name="database2" localSheetId="3">#REF!</definedName>
    <definedName name="database2" localSheetId="4">#REF!</definedName>
    <definedName name="database2" localSheetId="5">#REF!</definedName>
    <definedName name="database2" localSheetId="12">#REF!</definedName>
    <definedName name="database2" localSheetId="13">#REF!</definedName>
    <definedName name="database2" localSheetId="14">#REF!</definedName>
    <definedName name="database2" localSheetId="0">#REF!</definedName>
    <definedName name="database2" localSheetId="15">#REF!</definedName>
    <definedName name="database2" localSheetId="11">#REF!</definedName>
    <definedName name="database2" localSheetId="1">#REF!</definedName>
    <definedName name="database2" localSheetId="7">#REF!</definedName>
    <definedName name="database2">#REF!</definedName>
    <definedName name="database3" localSheetId="10">#REF!</definedName>
    <definedName name="database3" localSheetId="2">#REF!</definedName>
    <definedName name="database3" localSheetId="3">#REF!</definedName>
    <definedName name="database3" localSheetId="4">#REF!</definedName>
    <definedName name="database3" localSheetId="5">#REF!</definedName>
    <definedName name="database3" localSheetId="12">#REF!</definedName>
    <definedName name="database3" localSheetId="13">#REF!</definedName>
    <definedName name="database3" localSheetId="14">#REF!</definedName>
    <definedName name="database3" localSheetId="0">#REF!</definedName>
    <definedName name="database3" localSheetId="15">#REF!</definedName>
    <definedName name="database3" localSheetId="11">#REF!</definedName>
    <definedName name="database3" localSheetId="1">#REF!</definedName>
    <definedName name="database3" localSheetId="7">#REF!</definedName>
    <definedName name="database3">#REF!</definedName>
    <definedName name="fg" localSheetId="10">#REF!</definedName>
    <definedName name="fg" localSheetId="2">#REF!</definedName>
    <definedName name="fg" localSheetId="3">#REF!</definedName>
    <definedName name="fg" localSheetId="4">#REF!</definedName>
    <definedName name="fg" localSheetId="5">#REF!</definedName>
    <definedName name="fg" localSheetId="12">#REF!</definedName>
    <definedName name="fg" localSheetId="13">#REF!</definedName>
    <definedName name="fg" localSheetId="14">#REF!</definedName>
    <definedName name="fg" localSheetId="0">#REF!</definedName>
    <definedName name="fg" localSheetId="15">#REF!</definedName>
    <definedName name="fg" localSheetId="11">#REF!</definedName>
    <definedName name="fg" localSheetId="1">#REF!</definedName>
    <definedName name="fg" localSheetId="7">#REF!</definedName>
    <definedName name="fg">#REF!</definedName>
    <definedName name="hhhh" localSheetId="10">#REF!</definedName>
    <definedName name="hhhh" localSheetId="2">#REF!</definedName>
    <definedName name="hhhh" localSheetId="3">#REF!</definedName>
    <definedName name="hhhh" localSheetId="4">#REF!</definedName>
    <definedName name="hhhh" localSheetId="5">#REF!</definedName>
    <definedName name="hhhh" localSheetId="12">#REF!</definedName>
    <definedName name="hhhh" localSheetId="13">#REF!</definedName>
    <definedName name="hhhh" localSheetId="14">#REF!</definedName>
    <definedName name="hhhh" localSheetId="0">#REF!</definedName>
    <definedName name="hhhh" localSheetId="15">#REF!</definedName>
    <definedName name="hhhh" localSheetId="11">#REF!</definedName>
    <definedName name="hhhh" localSheetId="1">#REF!</definedName>
    <definedName name="hhhh" localSheetId="7">#REF!</definedName>
    <definedName name="hhhh">#REF!</definedName>
    <definedName name="kkkk" localSheetId="10">#REF!</definedName>
    <definedName name="kkkk" localSheetId="2">#REF!</definedName>
    <definedName name="kkkk" localSheetId="3">#REF!</definedName>
    <definedName name="kkkk" localSheetId="4">#REF!</definedName>
    <definedName name="kkkk" localSheetId="5">#REF!</definedName>
    <definedName name="kkkk" localSheetId="12">#REF!</definedName>
    <definedName name="kkkk" localSheetId="13">#REF!</definedName>
    <definedName name="kkkk" localSheetId="14">#REF!</definedName>
    <definedName name="kkkk" localSheetId="0">#REF!</definedName>
    <definedName name="kkkk" localSheetId="15">#REF!</definedName>
    <definedName name="kkkk" localSheetId="11">#REF!</definedName>
    <definedName name="kkkk" localSheetId="1">#REF!</definedName>
    <definedName name="kkkk" localSheetId="7">#REF!</definedName>
    <definedName name="kkkk">#REF!</definedName>
    <definedName name="_xlnm.Print_Area" localSheetId="16">'12国有资本经营预算收入'!$A$1:$E$30</definedName>
    <definedName name="_xlnm.Print_Area" localSheetId="17">'13国有资本经营预算支出'!$A$1:$E$25</definedName>
    <definedName name="_xlnm.Print_Area" localSheetId="10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5">'4经济明细 '!$A$1:$E$68</definedName>
    <definedName name="_xlnm.Print_Area" localSheetId="9">'7政府性基金预算支出'!$A$1:$C$11</definedName>
    <definedName name="_xlnm.Print_Area" localSheetId="12">'9社会保险基金收入'!$A$1:$G$37</definedName>
    <definedName name="_xlnm.Print_Area" localSheetId="13">'10社会保险基金支出'!$A$1:$G$24</definedName>
    <definedName name="_xlnm.Print_Area" localSheetId="14">'11社会保险基金结余'!$A$1:$G$22</definedName>
    <definedName name="_xlnm.Print_Area" localSheetId="0">封皮1!$A$1:$K$25</definedName>
    <definedName name="_xlnm.Print_Area" localSheetId="15">国有资本经营预算!$A$1:$K$25</definedName>
    <definedName name="_xlnm.Print_Area" localSheetId="11">社会保险基金预算!$A$1:$K$25</definedName>
    <definedName name="_xlnm.Print_Area" localSheetId="1">一般公共预算!$A$1:$K$25</definedName>
    <definedName name="_xlnm.Print_Area" localSheetId="7">政府性基金预算!$A$1:$K$25</definedName>
    <definedName name="_xlnm.Print_Area">#REF!</definedName>
    <definedName name="Print_Area_MI" localSheetId="10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0">#REF!</definedName>
    <definedName name="Print_Area_MI" localSheetId="15">#REF!</definedName>
    <definedName name="Print_Area_MI" localSheetId="11">#REF!</definedName>
    <definedName name="Print_Area_MI" localSheetId="1">#REF!</definedName>
    <definedName name="Print_Area_MI" localSheetId="7">#REF!</definedName>
    <definedName name="Print_Area_MI">#REF!</definedName>
    <definedName name="_xlnm.Print_Titles" localSheetId="10" hidden="1">#REF!</definedName>
    <definedName name="_xlnm.Print_Titles" localSheetId="2" hidden="1">#REF!</definedName>
    <definedName name="_xlnm.Print_Titles" localSheetId="3" hidden="1">#REF!</definedName>
    <definedName name="_xlnm.Print_Titles" localSheetId="4" hidden="1">#REF!</definedName>
    <definedName name="_xlnm.Print_Titles" localSheetId="5" hidden="1">#REF!</definedName>
    <definedName name="_xlnm.Print_Titles" localSheetId="12" hidden="1">#REF!</definedName>
    <definedName name="_xlnm.Print_Titles" localSheetId="13" hidden="1">#REF!</definedName>
    <definedName name="_xlnm.Print_Titles" localSheetId="14" hidden="1">#REF!</definedName>
    <definedName name="_xlnm.Print_Titles" localSheetId="0" hidden="1">#REF!</definedName>
    <definedName name="_xlnm.Print_Titles" localSheetId="15" hidden="1">#REF!</definedName>
    <definedName name="_xlnm.Print_Titles" localSheetId="11" hidden="1">#REF!</definedName>
    <definedName name="_xlnm.Print_Titles" localSheetId="1" hidden="1">#REF!</definedName>
    <definedName name="_xlnm.Print_Titles" localSheetId="7" hidden="1">#REF!</definedName>
    <definedName name="_xlnm.Print_Titles" hidden="1">#REF!</definedName>
    <definedName name="zhe" localSheetId="10">#REF!</definedName>
    <definedName name="zhe" localSheetId="2">#REF!</definedName>
    <definedName name="zhe" localSheetId="3">#REF!</definedName>
    <definedName name="zhe" localSheetId="4">#REF!</definedName>
    <definedName name="zhe" localSheetId="5">#REF!</definedName>
    <definedName name="zhe" localSheetId="12">#REF!</definedName>
    <definedName name="zhe" localSheetId="13">#REF!</definedName>
    <definedName name="zhe" localSheetId="14">#REF!</definedName>
    <definedName name="zhe" localSheetId="0">#REF!</definedName>
    <definedName name="zhe" localSheetId="15">#REF!</definedName>
    <definedName name="zhe" localSheetId="11">#REF!</definedName>
    <definedName name="zhe" localSheetId="1">#REF!</definedName>
    <definedName name="zhe" localSheetId="7">#REF!</definedName>
    <definedName name="zhe">#REF!</definedName>
    <definedName name="啊" localSheetId="10">#REF!</definedName>
    <definedName name="啊" localSheetId="2">#REF!</definedName>
    <definedName name="啊" localSheetId="3">#REF!</definedName>
    <definedName name="啊" localSheetId="4">#REF!</definedName>
    <definedName name="啊" localSheetId="5">#REF!</definedName>
    <definedName name="啊" localSheetId="12">#REF!</definedName>
    <definedName name="啊" localSheetId="13">#REF!</definedName>
    <definedName name="啊" localSheetId="14">#REF!</definedName>
    <definedName name="啊" localSheetId="0">#REF!</definedName>
    <definedName name="啊" localSheetId="15">#REF!</definedName>
    <definedName name="啊" localSheetId="11">#REF!</definedName>
    <definedName name="啊" localSheetId="1">#REF!</definedName>
    <definedName name="啊" localSheetId="7">#REF!</definedName>
    <definedName name="啊">#REF!</definedName>
    <definedName name="大调动" localSheetId="10">#REF!</definedName>
    <definedName name="大调动" localSheetId="2">#REF!</definedName>
    <definedName name="大调动" localSheetId="3">#REF!</definedName>
    <definedName name="大调动" localSheetId="4">#REF!</definedName>
    <definedName name="大调动" localSheetId="5">#REF!</definedName>
    <definedName name="大调动" localSheetId="12">#REF!</definedName>
    <definedName name="大调动" localSheetId="13">#REF!</definedName>
    <definedName name="大调动" localSheetId="14">#REF!</definedName>
    <definedName name="大调动" localSheetId="0">#REF!</definedName>
    <definedName name="大调动" localSheetId="15">#REF!</definedName>
    <definedName name="大调动" localSheetId="11">#REF!</definedName>
    <definedName name="大调动" localSheetId="1">#REF!</definedName>
    <definedName name="大调动" localSheetId="7">#REF!</definedName>
    <definedName name="大调动">#REF!</definedName>
    <definedName name="鹅eee" localSheetId="10">#REF!</definedName>
    <definedName name="鹅eee" localSheetId="2">#REF!</definedName>
    <definedName name="鹅eee" localSheetId="3">#REF!</definedName>
    <definedName name="鹅eee" localSheetId="4">#REF!</definedName>
    <definedName name="鹅eee" localSheetId="5">#REF!</definedName>
    <definedName name="鹅eee" localSheetId="12">#REF!</definedName>
    <definedName name="鹅eee" localSheetId="13">#REF!</definedName>
    <definedName name="鹅eee" localSheetId="14">#REF!</definedName>
    <definedName name="鹅eee" localSheetId="0">#REF!</definedName>
    <definedName name="鹅eee" localSheetId="15">#REF!</definedName>
    <definedName name="鹅eee" localSheetId="11">#REF!</definedName>
    <definedName name="鹅eee" localSheetId="1">#REF!</definedName>
    <definedName name="鹅eee" localSheetId="7">#REF!</definedName>
    <definedName name="鹅eee">#REF!</definedName>
    <definedName name="饿" localSheetId="10">#REF!</definedName>
    <definedName name="饿" localSheetId="2">#REF!</definedName>
    <definedName name="饿" localSheetId="3">#REF!</definedName>
    <definedName name="饿" localSheetId="4">#REF!</definedName>
    <definedName name="饿" localSheetId="5">#REF!</definedName>
    <definedName name="饿" localSheetId="12">#REF!</definedName>
    <definedName name="饿" localSheetId="13">#REF!</definedName>
    <definedName name="饿" localSheetId="14">#REF!</definedName>
    <definedName name="饿" localSheetId="0">#REF!</definedName>
    <definedName name="饿" localSheetId="15">#REF!</definedName>
    <definedName name="饿" localSheetId="11">#REF!</definedName>
    <definedName name="饿" localSheetId="1">#REF!</definedName>
    <definedName name="饿" localSheetId="7">#REF!</definedName>
    <definedName name="饿">#REF!</definedName>
    <definedName name="汇率" localSheetId="10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12">#REF!</definedName>
    <definedName name="汇率" localSheetId="13">#REF!</definedName>
    <definedName name="汇率" localSheetId="14">#REF!</definedName>
    <definedName name="汇率" localSheetId="0">#REF!</definedName>
    <definedName name="汇率" localSheetId="15">#REF!</definedName>
    <definedName name="汇率" localSheetId="11">#REF!</definedName>
    <definedName name="汇率" localSheetId="1">#REF!</definedName>
    <definedName name="汇率" localSheetId="7">#REF!</definedName>
    <definedName name="汇率">#REF!</definedName>
    <definedName name="胶" localSheetId="10">#REF!</definedName>
    <definedName name="胶" localSheetId="2">#REF!</definedName>
    <definedName name="胶" localSheetId="3">#REF!</definedName>
    <definedName name="胶" localSheetId="4">#REF!</definedName>
    <definedName name="胶" localSheetId="5">#REF!</definedName>
    <definedName name="胶" localSheetId="12">#REF!</definedName>
    <definedName name="胶" localSheetId="13">#REF!</definedName>
    <definedName name="胶" localSheetId="14">#REF!</definedName>
    <definedName name="胶" localSheetId="0">#REF!</definedName>
    <definedName name="胶" localSheetId="15">#REF!</definedName>
    <definedName name="胶" localSheetId="11">#REF!</definedName>
    <definedName name="胶" localSheetId="1">#REF!</definedName>
    <definedName name="胶" localSheetId="7">#REF!</definedName>
    <definedName name="胶">#REF!</definedName>
    <definedName name="结构" localSheetId="10">#REF!</definedName>
    <definedName name="结构" localSheetId="2">#REF!</definedName>
    <definedName name="结构" localSheetId="3">#REF!</definedName>
    <definedName name="结构" localSheetId="4">#REF!</definedName>
    <definedName name="结构" localSheetId="5">#REF!</definedName>
    <definedName name="结构" localSheetId="12">#REF!</definedName>
    <definedName name="结构" localSheetId="13">#REF!</definedName>
    <definedName name="结构" localSheetId="14">#REF!</definedName>
    <definedName name="结构" localSheetId="0">#REF!</definedName>
    <definedName name="结构" localSheetId="15">#REF!</definedName>
    <definedName name="结构" localSheetId="11">#REF!</definedName>
    <definedName name="结构" localSheetId="1">#REF!</definedName>
    <definedName name="结构" localSheetId="7">#REF!</definedName>
    <definedName name="结构">#REF!</definedName>
    <definedName name="经7" localSheetId="10">#REF!</definedName>
    <definedName name="经7" localSheetId="2">#REF!</definedName>
    <definedName name="经7" localSheetId="3">#REF!</definedName>
    <definedName name="经7" localSheetId="4">#REF!</definedName>
    <definedName name="经7" localSheetId="5">#REF!</definedName>
    <definedName name="经7" localSheetId="12">#REF!</definedName>
    <definedName name="经7" localSheetId="13">#REF!</definedName>
    <definedName name="经7" localSheetId="14">#REF!</definedName>
    <definedName name="经7" localSheetId="0">#REF!</definedName>
    <definedName name="经7" localSheetId="15">#REF!</definedName>
    <definedName name="经7" localSheetId="11">#REF!</definedName>
    <definedName name="经7" localSheetId="1">#REF!</definedName>
    <definedName name="经7" localSheetId="7">#REF!</definedName>
    <definedName name="经7">#REF!</definedName>
    <definedName name="经二7" localSheetId="10">#REF!</definedName>
    <definedName name="经二7" localSheetId="2">#REF!</definedName>
    <definedName name="经二7" localSheetId="3">#REF!</definedName>
    <definedName name="经二7" localSheetId="4">#REF!</definedName>
    <definedName name="经二7" localSheetId="5">#REF!</definedName>
    <definedName name="经二7" localSheetId="12">#REF!</definedName>
    <definedName name="经二7" localSheetId="13">#REF!</definedName>
    <definedName name="经二7" localSheetId="14">#REF!</definedName>
    <definedName name="经二7" localSheetId="0">#REF!</definedName>
    <definedName name="经二7" localSheetId="15">#REF!</definedName>
    <definedName name="经二7" localSheetId="11">#REF!</definedName>
    <definedName name="经二7" localSheetId="1">#REF!</definedName>
    <definedName name="经二7" localSheetId="7">#REF!</definedName>
    <definedName name="经二7">#REF!</definedName>
    <definedName name="经二8" localSheetId="10">#REF!</definedName>
    <definedName name="经二8" localSheetId="2">#REF!</definedName>
    <definedName name="经二8" localSheetId="3">#REF!</definedName>
    <definedName name="经二8" localSheetId="4">#REF!</definedName>
    <definedName name="经二8" localSheetId="5">#REF!</definedName>
    <definedName name="经二8" localSheetId="12">#REF!</definedName>
    <definedName name="经二8" localSheetId="13">#REF!</definedName>
    <definedName name="经二8" localSheetId="14">#REF!</definedName>
    <definedName name="经二8" localSheetId="0">#REF!</definedName>
    <definedName name="经二8" localSheetId="15">#REF!</definedName>
    <definedName name="经二8" localSheetId="11">#REF!</definedName>
    <definedName name="经二8" localSheetId="1">#REF!</definedName>
    <definedName name="经二8" localSheetId="7">#REF!</definedName>
    <definedName name="经二8">#REF!</definedName>
    <definedName name="经一7" localSheetId="10">#REF!</definedName>
    <definedName name="经一7" localSheetId="2">#REF!</definedName>
    <definedName name="经一7" localSheetId="3">#REF!</definedName>
    <definedName name="经一7" localSheetId="4">#REF!</definedName>
    <definedName name="经一7" localSheetId="5">#REF!</definedName>
    <definedName name="经一7" localSheetId="12">#REF!</definedName>
    <definedName name="经一7" localSheetId="13">#REF!</definedName>
    <definedName name="经一7" localSheetId="14">#REF!</definedName>
    <definedName name="经一7" localSheetId="0">#REF!</definedName>
    <definedName name="经一7" localSheetId="15">#REF!</definedName>
    <definedName name="经一7" localSheetId="11">#REF!</definedName>
    <definedName name="经一7" localSheetId="1">#REF!</definedName>
    <definedName name="经一7" localSheetId="7">#REF!</definedName>
    <definedName name="经一7">#REF!</definedName>
    <definedName name="전" localSheetId="10">#REF!</definedName>
    <definedName name="전" localSheetId="2">#REF!</definedName>
    <definedName name="전" localSheetId="3">#REF!</definedName>
    <definedName name="전" localSheetId="4">#REF!</definedName>
    <definedName name="전" localSheetId="5">#REF!</definedName>
    <definedName name="전" localSheetId="12">#REF!</definedName>
    <definedName name="전" localSheetId="13">#REF!</definedName>
    <definedName name="전" localSheetId="14">#REF!</definedName>
    <definedName name="전" localSheetId="0">#REF!</definedName>
    <definedName name="전" localSheetId="15">#REF!</definedName>
    <definedName name="전" localSheetId="11">#REF!</definedName>
    <definedName name="전" localSheetId="1">#REF!</definedName>
    <definedName name="전" localSheetId="7">#REF!</definedName>
    <definedName name="전">#REF!</definedName>
    <definedName name="주택사업본부" localSheetId="10">#REF!</definedName>
    <definedName name="주택사업본부" localSheetId="2">#REF!</definedName>
    <definedName name="주택사업본부" localSheetId="3">#REF!</definedName>
    <definedName name="주택사업본부" localSheetId="4">#REF!</definedName>
    <definedName name="주택사업본부" localSheetId="5">#REF!</definedName>
    <definedName name="주택사업본부" localSheetId="12">#REF!</definedName>
    <definedName name="주택사업본부" localSheetId="13">#REF!</definedName>
    <definedName name="주택사업본부" localSheetId="14">#REF!</definedName>
    <definedName name="주택사업본부" localSheetId="0">#REF!</definedName>
    <definedName name="주택사업본부" localSheetId="15">#REF!</definedName>
    <definedName name="주택사업본부" localSheetId="11">#REF!</definedName>
    <definedName name="주택사업본부" localSheetId="1">#REF!</definedName>
    <definedName name="주택사업본부" localSheetId="7">#REF!</definedName>
    <definedName name="주택사업본부">#REF!</definedName>
    <definedName name="철구사업본부" localSheetId="10">#REF!</definedName>
    <definedName name="철구사업본부" localSheetId="2">#REF!</definedName>
    <definedName name="철구사업본부" localSheetId="3">#REF!</definedName>
    <definedName name="철구사업본부" localSheetId="4">#REF!</definedName>
    <definedName name="철구사업본부" localSheetId="5">#REF!</definedName>
    <definedName name="철구사업본부" localSheetId="12">#REF!</definedName>
    <definedName name="철구사업본부" localSheetId="13">#REF!</definedName>
    <definedName name="철구사업본부" localSheetId="14">#REF!</definedName>
    <definedName name="철구사업본부" localSheetId="0">#REF!</definedName>
    <definedName name="철구사업본부" localSheetId="15">#REF!</definedName>
    <definedName name="철구사업본부" localSheetId="11">#REF!</definedName>
    <definedName name="철구사업본부" localSheetId="1">#REF!</definedName>
    <definedName name="철구사업본부" localSheetId="7">#REF!</definedName>
    <definedName name="철구사업본부">#REF!</definedName>
    <definedName name="生产列1" localSheetId="10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12">#REF!</definedName>
    <definedName name="生产列1" localSheetId="13">#REF!</definedName>
    <definedName name="生产列1" localSheetId="14">#REF!</definedName>
    <definedName name="生产列1" localSheetId="0">#REF!</definedName>
    <definedName name="生产列1" localSheetId="15">#REF!</definedName>
    <definedName name="生产列1" localSheetId="11">#REF!</definedName>
    <definedName name="生产列1" localSheetId="1">#REF!</definedName>
    <definedName name="生产列1" localSheetId="7">#REF!</definedName>
    <definedName name="生产列1">#REF!</definedName>
    <definedName name="生产列11" localSheetId="10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12">#REF!</definedName>
    <definedName name="生产列11" localSheetId="13">#REF!</definedName>
    <definedName name="生产列11" localSheetId="14">#REF!</definedName>
    <definedName name="生产列11" localSheetId="0">#REF!</definedName>
    <definedName name="生产列11" localSheetId="15">#REF!</definedName>
    <definedName name="生产列11" localSheetId="11">#REF!</definedName>
    <definedName name="生产列11" localSheetId="1">#REF!</definedName>
    <definedName name="生产列11" localSheetId="7">#REF!</definedName>
    <definedName name="生产列11">#REF!</definedName>
    <definedName name="生产列15" localSheetId="10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12">#REF!</definedName>
    <definedName name="生产列15" localSheetId="13">#REF!</definedName>
    <definedName name="生产列15" localSheetId="14">#REF!</definedName>
    <definedName name="生产列15" localSheetId="0">#REF!</definedName>
    <definedName name="生产列15" localSheetId="15">#REF!</definedName>
    <definedName name="生产列15" localSheetId="11">#REF!</definedName>
    <definedName name="生产列15" localSheetId="1">#REF!</definedName>
    <definedName name="生产列15" localSheetId="7">#REF!</definedName>
    <definedName name="生产列15">#REF!</definedName>
    <definedName name="生产列16" localSheetId="10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12">#REF!</definedName>
    <definedName name="生产列16" localSheetId="13">#REF!</definedName>
    <definedName name="生产列16" localSheetId="14">#REF!</definedName>
    <definedName name="生产列16" localSheetId="0">#REF!</definedName>
    <definedName name="生产列16" localSheetId="15">#REF!</definedName>
    <definedName name="生产列16" localSheetId="11">#REF!</definedName>
    <definedName name="生产列16" localSheetId="1">#REF!</definedName>
    <definedName name="生产列16" localSheetId="7">#REF!</definedName>
    <definedName name="生产列16">#REF!</definedName>
    <definedName name="生产列17" localSheetId="10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12">#REF!</definedName>
    <definedName name="生产列17" localSheetId="13">#REF!</definedName>
    <definedName name="生产列17" localSheetId="14">#REF!</definedName>
    <definedName name="生产列17" localSheetId="0">#REF!</definedName>
    <definedName name="生产列17" localSheetId="15">#REF!</definedName>
    <definedName name="生产列17" localSheetId="11">#REF!</definedName>
    <definedName name="生产列17" localSheetId="1">#REF!</definedName>
    <definedName name="生产列17" localSheetId="7">#REF!</definedName>
    <definedName name="生产列17">#REF!</definedName>
    <definedName name="生产列19" localSheetId="10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12">#REF!</definedName>
    <definedName name="生产列19" localSheetId="13">#REF!</definedName>
    <definedName name="生产列19" localSheetId="14">#REF!</definedName>
    <definedName name="生产列19" localSheetId="0">#REF!</definedName>
    <definedName name="生产列19" localSheetId="15">#REF!</definedName>
    <definedName name="生产列19" localSheetId="11">#REF!</definedName>
    <definedName name="生产列19" localSheetId="1">#REF!</definedName>
    <definedName name="生产列19" localSheetId="7">#REF!</definedName>
    <definedName name="生产列19">#REF!</definedName>
    <definedName name="生产列2" localSheetId="10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12">#REF!</definedName>
    <definedName name="生产列2" localSheetId="13">#REF!</definedName>
    <definedName name="生产列2" localSheetId="14">#REF!</definedName>
    <definedName name="生产列2" localSheetId="0">#REF!</definedName>
    <definedName name="生产列2" localSheetId="15">#REF!</definedName>
    <definedName name="生产列2" localSheetId="11">#REF!</definedName>
    <definedName name="生产列2" localSheetId="1">#REF!</definedName>
    <definedName name="生产列2" localSheetId="7">#REF!</definedName>
    <definedName name="生产列2">#REF!</definedName>
    <definedName name="生产列20" localSheetId="10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12">#REF!</definedName>
    <definedName name="生产列20" localSheetId="13">#REF!</definedName>
    <definedName name="生产列20" localSheetId="14">#REF!</definedName>
    <definedName name="生产列20" localSheetId="0">#REF!</definedName>
    <definedName name="生产列20" localSheetId="15">#REF!</definedName>
    <definedName name="生产列20" localSheetId="11">#REF!</definedName>
    <definedName name="生产列20" localSheetId="1">#REF!</definedName>
    <definedName name="生产列20" localSheetId="7">#REF!</definedName>
    <definedName name="生产列20">#REF!</definedName>
    <definedName name="生产列3" localSheetId="10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12">#REF!</definedName>
    <definedName name="生产列3" localSheetId="13">#REF!</definedName>
    <definedName name="生产列3" localSheetId="14">#REF!</definedName>
    <definedName name="生产列3" localSheetId="0">#REF!</definedName>
    <definedName name="生产列3" localSheetId="15">#REF!</definedName>
    <definedName name="生产列3" localSheetId="11">#REF!</definedName>
    <definedName name="生产列3" localSheetId="1">#REF!</definedName>
    <definedName name="生产列3" localSheetId="7">#REF!</definedName>
    <definedName name="生产列3">#REF!</definedName>
    <definedName name="生产列4" localSheetId="10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12">#REF!</definedName>
    <definedName name="生产列4" localSheetId="13">#REF!</definedName>
    <definedName name="生产列4" localSheetId="14">#REF!</definedName>
    <definedName name="生产列4" localSheetId="0">#REF!</definedName>
    <definedName name="生产列4" localSheetId="15">#REF!</definedName>
    <definedName name="生产列4" localSheetId="11">#REF!</definedName>
    <definedName name="生产列4" localSheetId="1">#REF!</definedName>
    <definedName name="生产列4" localSheetId="7">#REF!</definedName>
    <definedName name="生产列4">#REF!</definedName>
    <definedName name="生产列5" localSheetId="10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12">#REF!</definedName>
    <definedName name="生产列5" localSheetId="13">#REF!</definedName>
    <definedName name="生产列5" localSheetId="14">#REF!</definedName>
    <definedName name="生产列5" localSheetId="0">#REF!</definedName>
    <definedName name="生产列5" localSheetId="15">#REF!</definedName>
    <definedName name="生产列5" localSheetId="11">#REF!</definedName>
    <definedName name="生产列5" localSheetId="1">#REF!</definedName>
    <definedName name="生产列5" localSheetId="7">#REF!</definedName>
    <definedName name="生产列5">#REF!</definedName>
    <definedName name="生产列6" localSheetId="10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12">#REF!</definedName>
    <definedName name="生产列6" localSheetId="13">#REF!</definedName>
    <definedName name="生产列6" localSheetId="14">#REF!</definedName>
    <definedName name="生产列6" localSheetId="0">#REF!</definedName>
    <definedName name="生产列6" localSheetId="15">#REF!</definedName>
    <definedName name="生产列6" localSheetId="11">#REF!</definedName>
    <definedName name="生产列6" localSheetId="1">#REF!</definedName>
    <definedName name="生产列6" localSheetId="7">#REF!</definedName>
    <definedName name="生产列6">#REF!</definedName>
    <definedName name="生产列7" localSheetId="10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12">#REF!</definedName>
    <definedName name="生产列7" localSheetId="13">#REF!</definedName>
    <definedName name="生产列7" localSheetId="14">#REF!</definedName>
    <definedName name="生产列7" localSheetId="0">#REF!</definedName>
    <definedName name="生产列7" localSheetId="15">#REF!</definedName>
    <definedName name="生产列7" localSheetId="11">#REF!</definedName>
    <definedName name="生产列7" localSheetId="1">#REF!</definedName>
    <definedName name="生产列7" localSheetId="7">#REF!</definedName>
    <definedName name="生产列7">#REF!</definedName>
    <definedName name="生产列8" localSheetId="10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12">#REF!</definedName>
    <definedName name="生产列8" localSheetId="13">#REF!</definedName>
    <definedName name="生产列8" localSheetId="14">#REF!</definedName>
    <definedName name="生产列8" localSheetId="0">#REF!</definedName>
    <definedName name="生产列8" localSheetId="15">#REF!</definedName>
    <definedName name="生产列8" localSheetId="11">#REF!</definedName>
    <definedName name="生产列8" localSheetId="1">#REF!</definedName>
    <definedName name="生产列8" localSheetId="7">#REF!</definedName>
    <definedName name="生产列8">#REF!</definedName>
    <definedName name="生产列9" localSheetId="10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12">#REF!</definedName>
    <definedName name="生产列9" localSheetId="13">#REF!</definedName>
    <definedName name="生产列9" localSheetId="14">#REF!</definedName>
    <definedName name="生产列9" localSheetId="0">#REF!</definedName>
    <definedName name="生产列9" localSheetId="15">#REF!</definedName>
    <definedName name="生产列9" localSheetId="11">#REF!</definedName>
    <definedName name="生产列9" localSheetId="1">#REF!</definedName>
    <definedName name="生产列9" localSheetId="7">#REF!</definedName>
    <definedName name="生产列9">#REF!</definedName>
    <definedName name="生产期" localSheetId="10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12">#REF!</definedName>
    <definedName name="生产期" localSheetId="13">#REF!</definedName>
    <definedName name="生产期" localSheetId="14">#REF!</definedName>
    <definedName name="生产期" localSheetId="0">#REF!</definedName>
    <definedName name="生产期" localSheetId="15">#REF!</definedName>
    <definedName name="生产期" localSheetId="11">#REF!</definedName>
    <definedName name="生产期" localSheetId="1">#REF!</definedName>
    <definedName name="生产期" localSheetId="7">#REF!</definedName>
    <definedName name="生产期">#REF!</definedName>
    <definedName name="生产期1" localSheetId="10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12">#REF!</definedName>
    <definedName name="生产期1" localSheetId="13">#REF!</definedName>
    <definedName name="生产期1" localSheetId="14">#REF!</definedName>
    <definedName name="生产期1" localSheetId="0">#REF!</definedName>
    <definedName name="生产期1" localSheetId="15">#REF!</definedName>
    <definedName name="生产期1" localSheetId="11">#REF!</definedName>
    <definedName name="生产期1" localSheetId="1">#REF!</definedName>
    <definedName name="生产期1" localSheetId="7">#REF!</definedName>
    <definedName name="生产期1">#REF!</definedName>
    <definedName name="生产期11" localSheetId="10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12">#REF!</definedName>
    <definedName name="生产期11" localSheetId="13">#REF!</definedName>
    <definedName name="生产期11" localSheetId="14">#REF!</definedName>
    <definedName name="生产期11" localSheetId="0">#REF!</definedName>
    <definedName name="生产期11" localSheetId="15">#REF!</definedName>
    <definedName name="生产期11" localSheetId="11">#REF!</definedName>
    <definedName name="生产期11" localSheetId="1">#REF!</definedName>
    <definedName name="生产期11" localSheetId="7">#REF!</definedName>
    <definedName name="生产期11">#REF!</definedName>
    <definedName name="生产期15" localSheetId="10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12">#REF!</definedName>
    <definedName name="生产期15" localSheetId="13">#REF!</definedName>
    <definedName name="生产期15" localSheetId="14">#REF!</definedName>
    <definedName name="生产期15" localSheetId="0">#REF!</definedName>
    <definedName name="生产期15" localSheetId="15">#REF!</definedName>
    <definedName name="生产期15" localSheetId="11">#REF!</definedName>
    <definedName name="生产期15" localSheetId="1">#REF!</definedName>
    <definedName name="生产期15" localSheetId="7">#REF!</definedName>
    <definedName name="生产期15">#REF!</definedName>
    <definedName name="生产期16" localSheetId="10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12">#REF!</definedName>
    <definedName name="生产期16" localSheetId="13">#REF!</definedName>
    <definedName name="生产期16" localSheetId="14">#REF!</definedName>
    <definedName name="生产期16" localSheetId="0">#REF!</definedName>
    <definedName name="生产期16" localSheetId="15">#REF!</definedName>
    <definedName name="生产期16" localSheetId="11">#REF!</definedName>
    <definedName name="生产期16" localSheetId="1">#REF!</definedName>
    <definedName name="生产期16" localSheetId="7">#REF!</definedName>
    <definedName name="生产期16">#REF!</definedName>
    <definedName name="生产期17" localSheetId="10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12">#REF!</definedName>
    <definedName name="生产期17" localSheetId="13">#REF!</definedName>
    <definedName name="生产期17" localSheetId="14">#REF!</definedName>
    <definedName name="生产期17" localSheetId="0">#REF!</definedName>
    <definedName name="生产期17" localSheetId="15">#REF!</definedName>
    <definedName name="生产期17" localSheetId="11">#REF!</definedName>
    <definedName name="生产期17" localSheetId="1">#REF!</definedName>
    <definedName name="生产期17" localSheetId="7">#REF!</definedName>
    <definedName name="生产期17">#REF!</definedName>
    <definedName name="生产期19" localSheetId="10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12">#REF!</definedName>
    <definedName name="生产期19" localSheetId="13">#REF!</definedName>
    <definedName name="生产期19" localSheetId="14">#REF!</definedName>
    <definedName name="生产期19" localSheetId="0">#REF!</definedName>
    <definedName name="生产期19" localSheetId="15">#REF!</definedName>
    <definedName name="生产期19" localSheetId="11">#REF!</definedName>
    <definedName name="生产期19" localSheetId="1">#REF!</definedName>
    <definedName name="生产期19" localSheetId="7">#REF!</definedName>
    <definedName name="生产期19">#REF!</definedName>
    <definedName name="生产期2" localSheetId="10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12">#REF!</definedName>
    <definedName name="生产期2" localSheetId="13">#REF!</definedName>
    <definedName name="生产期2" localSheetId="14">#REF!</definedName>
    <definedName name="生产期2" localSheetId="0">#REF!</definedName>
    <definedName name="生产期2" localSheetId="15">#REF!</definedName>
    <definedName name="生产期2" localSheetId="11">#REF!</definedName>
    <definedName name="生产期2" localSheetId="1">#REF!</definedName>
    <definedName name="生产期2" localSheetId="7">#REF!</definedName>
    <definedName name="生产期2">#REF!</definedName>
    <definedName name="生产期20" localSheetId="10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12">#REF!</definedName>
    <definedName name="生产期20" localSheetId="13">#REF!</definedName>
    <definedName name="生产期20" localSheetId="14">#REF!</definedName>
    <definedName name="生产期20" localSheetId="0">#REF!</definedName>
    <definedName name="生产期20" localSheetId="15">#REF!</definedName>
    <definedName name="生产期20" localSheetId="11">#REF!</definedName>
    <definedName name="生产期20" localSheetId="1">#REF!</definedName>
    <definedName name="生产期20" localSheetId="7">#REF!</definedName>
    <definedName name="生产期20">#REF!</definedName>
    <definedName name="生产期3" localSheetId="10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12">#REF!</definedName>
    <definedName name="生产期3" localSheetId="13">#REF!</definedName>
    <definedName name="生产期3" localSheetId="14">#REF!</definedName>
    <definedName name="生产期3" localSheetId="0">#REF!</definedName>
    <definedName name="生产期3" localSheetId="15">#REF!</definedName>
    <definedName name="生产期3" localSheetId="11">#REF!</definedName>
    <definedName name="生产期3" localSheetId="1">#REF!</definedName>
    <definedName name="生产期3" localSheetId="7">#REF!</definedName>
    <definedName name="生产期3">#REF!</definedName>
    <definedName name="生产期4" localSheetId="10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12">#REF!</definedName>
    <definedName name="生产期4" localSheetId="13">#REF!</definedName>
    <definedName name="生产期4" localSheetId="14">#REF!</definedName>
    <definedName name="生产期4" localSheetId="0">#REF!</definedName>
    <definedName name="生产期4" localSheetId="15">#REF!</definedName>
    <definedName name="生产期4" localSheetId="11">#REF!</definedName>
    <definedName name="生产期4" localSheetId="1">#REF!</definedName>
    <definedName name="生产期4" localSheetId="7">#REF!</definedName>
    <definedName name="生产期4">#REF!</definedName>
    <definedName name="生产期5" localSheetId="10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12">#REF!</definedName>
    <definedName name="生产期5" localSheetId="13">#REF!</definedName>
    <definedName name="生产期5" localSheetId="14">#REF!</definedName>
    <definedName name="生产期5" localSheetId="0">#REF!</definedName>
    <definedName name="生产期5" localSheetId="15">#REF!</definedName>
    <definedName name="生产期5" localSheetId="11">#REF!</definedName>
    <definedName name="生产期5" localSheetId="1">#REF!</definedName>
    <definedName name="生产期5" localSheetId="7">#REF!</definedName>
    <definedName name="生产期5">#REF!</definedName>
    <definedName name="生产期6" localSheetId="10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12">#REF!</definedName>
    <definedName name="生产期6" localSheetId="13">#REF!</definedName>
    <definedName name="生产期6" localSheetId="14">#REF!</definedName>
    <definedName name="生产期6" localSheetId="0">#REF!</definedName>
    <definedName name="生产期6" localSheetId="15">#REF!</definedName>
    <definedName name="生产期6" localSheetId="11">#REF!</definedName>
    <definedName name="生产期6" localSheetId="1">#REF!</definedName>
    <definedName name="生产期6" localSheetId="7">#REF!</definedName>
    <definedName name="生产期6">#REF!</definedName>
    <definedName name="生产期7" localSheetId="10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12">#REF!</definedName>
    <definedName name="生产期7" localSheetId="13">#REF!</definedName>
    <definedName name="生产期7" localSheetId="14">#REF!</definedName>
    <definedName name="生产期7" localSheetId="0">#REF!</definedName>
    <definedName name="生产期7" localSheetId="15">#REF!</definedName>
    <definedName name="生产期7" localSheetId="11">#REF!</definedName>
    <definedName name="生产期7" localSheetId="1">#REF!</definedName>
    <definedName name="生产期7" localSheetId="7">#REF!</definedName>
    <definedName name="生产期7">#REF!</definedName>
    <definedName name="生产期8" localSheetId="10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12">#REF!</definedName>
    <definedName name="生产期8" localSheetId="13">#REF!</definedName>
    <definedName name="生产期8" localSheetId="14">#REF!</definedName>
    <definedName name="生产期8" localSheetId="0">#REF!</definedName>
    <definedName name="生产期8" localSheetId="15">#REF!</definedName>
    <definedName name="生产期8" localSheetId="11">#REF!</definedName>
    <definedName name="生产期8" localSheetId="1">#REF!</definedName>
    <definedName name="生产期8" localSheetId="7">#REF!</definedName>
    <definedName name="生产期8">#REF!</definedName>
    <definedName name="生产期9" localSheetId="10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12">#REF!</definedName>
    <definedName name="生产期9" localSheetId="13">#REF!</definedName>
    <definedName name="生产期9" localSheetId="14">#REF!</definedName>
    <definedName name="生产期9" localSheetId="0">#REF!</definedName>
    <definedName name="生产期9" localSheetId="15">#REF!</definedName>
    <definedName name="生产期9" localSheetId="11">#REF!</definedName>
    <definedName name="生产期9" localSheetId="1">#REF!</definedName>
    <definedName name="生产期9" localSheetId="7">#REF!</definedName>
    <definedName name="生产期9">#REF!</definedName>
    <definedName name="是" localSheetId="10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12">#REF!</definedName>
    <definedName name="是" localSheetId="13">#REF!</definedName>
    <definedName name="是" localSheetId="14">#REF!</definedName>
    <definedName name="是" localSheetId="0">#REF!</definedName>
    <definedName name="是" localSheetId="15">#REF!</definedName>
    <definedName name="是" localSheetId="11">#REF!</definedName>
    <definedName name="是" localSheetId="1">#REF!</definedName>
    <definedName name="是" localSheetId="7">#REF!</definedName>
    <definedName name="是">#REF!</definedName>
    <definedName name="脱钩" localSheetId="10">#REF!</definedName>
    <definedName name="脱钩" localSheetId="2">#REF!</definedName>
    <definedName name="脱钩" localSheetId="3">#REF!</definedName>
    <definedName name="脱钩" localSheetId="4">#REF!</definedName>
    <definedName name="脱钩" localSheetId="5">#REF!</definedName>
    <definedName name="脱钩" localSheetId="12">#REF!</definedName>
    <definedName name="脱钩" localSheetId="13">#REF!</definedName>
    <definedName name="脱钩" localSheetId="14">#REF!</definedName>
    <definedName name="脱钩" localSheetId="0">#REF!</definedName>
    <definedName name="脱钩" localSheetId="15">#REF!</definedName>
    <definedName name="脱钩" localSheetId="11">#REF!</definedName>
    <definedName name="脱钩" localSheetId="1">#REF!</definedName>
    <definedName name="脱钩" localSheetId="7">#REF!</definedName>
    <definedName name="脱钩">#REF!</definedName>
    <definedName name="先征后返徐2" localSheetId="10">#REF!</definedName>
    <definedName name="先征后返徐2" localSheetId="2">#REF!</definedName>
    <definedName name="先征后返徐2" localSheetId="3">#REF!</definedName>
    <definedName name="先征后返徐2" localSheetId="4">#REF!</definedName>
    <definedName name="先征后返徐2" localSheetId="5">#REF!</definedName>
    <definedName name="先征后返徐2" localSheetId="12">#REF!</definedName>
    <definedName name="先征后返徐2" localSheetId="13">#REF!</definedName>
    <definedName name="先征后返徐2" localSheetId="14">#REF!</definedName>
    <definedName name="先征后返徐2" localSheetId="0">#REF!</definedName>
    <definedName name="先征后返徐2" localSheetId="15">#REF!</definedName>
    <definedName name="先征后返徐2" localSheetId="11">#REF!</definedName>
    <definedName name="先征后返徐2" localSheetId="1">#REF!</definedName>
    <definedName name="先征后返徐2" localSheetId="7">#REF!</definedName>
    <definedName name="先征后返徐2">#REF!</definedName>
    <definedName name="预备费分项目" localSheetId="10">#REF!</definedName>
    <definedName name="预备费分项目" localSheetId="2">#REF!</definedName>
    <definedName name="预备费分项目" localSheetId="3">#REF!</definedName>
    <definedName name="预备费分项目" localSheetId="4">#REF!</definedName>
    <definedName name="预备费分项目" localSheetId="5">#REF!</definedName>
    <definedName name="预备费分项目" localSheetId="12">#REF!</definedName>
    <definedName name="预备费分项目" localSheetId="13">#REF!</definedName>
    <definedName name="预备费分项目" localSheetId="14">#REF!</definedName>
    <definedName name="预备费分项目" localSheetId="0">#REF!</definedName>
    <definedName name="预备费分项目" localSheetId="15">#REF!</definedName>
    <definedName name="预备费分项目" localSheetId="11">#REF!</definedName>
    <definedName name="预备费分项目" localSheetId="1">#REF!</definedName>
    <definedName name="预备费分项目" localSheetId="7">#REF!</definedName>
    <definedName name="预备费分项目">#REF!</definedName>
    <definedName name="综合" localSheetId="10">#REF!</definedName>
    <definedName name="综合" localSheetId="2">#REF!</definedName>
    <definedName name="综合" localSheetId="3">#REF!</definedName>
    <definedName name="综合" localSheetId="4">#REF!</definedName>
    <definedName name="综合" localSheetId="5">#REF!</definedName>
    <definedName name="综合" localSheetId="12">#REF!</definedName>
    <definedName name="综合" localSheetId="13">#REF!</definedName>
    <definedName name="综合" localSheetId="14">#REF!</definedName>
    <definedName name="综合" localSheetId="0">#REF!</definedName>
    <definedName name="综合" localSheetId="15">#REF!</definedName>
    <definedName name="综合" localSheetId="11">#REF!</definedName>
    <definedName name="综合" localSheetId="1">#REF!</definedName>
    <definedName name="综合" localSheetId="7">#REF!</definedName>
    <definedName name="综合">#REF!</definedName>
    <definedName name="综核" localSheetId="10">#REF!</definedName>
    <definedName name="综核" localSheetId="2">#REF!</definedName>
    <definedName name="综核" localSheetId="3">#REF!</definedName>
    <definedName name="综核" localSheetId="4">#REF!</definedName>
    <definedName name="综核" localSheetId="5">#REF!</definedName>
    <definedName name="综核" localSheetId="12">#REF!</definedName>
    <definedName name="综核" localSheetId="13">#REF!</definedName>
    <definedName name="综核" localSheetId="14">#REF!</definedName>
    <definedName name="综核" localSheetId="0">#REF!</definedName>
    <definedName name="综核" localSheetId="15">#REF!</definedName>
    <definedName name="综核" localSheetId="11">#REF!</definedName>
    <definedName name="综核" localSheetId="1">#REF!</definedName>
    <definedName name="综核" localSheetId="7">#REF!</definedName>
    <definedName name="综核">#REF!</definedName>
    <definedName name="a" localSheetId="6">#REF!</definedName>
    <definedName name="aaaa" localSheetId="6">#REF!</definedName>
    <definedName name="bbb" localSheetId="6">#REF!</definedName>
    <definedName name="ccc" localSheetId="6">#REF!</definedName>
    <definedName name="database2" localSheetId="6">#REF!</definedName>
    <definedName name="database3" localSheetId="6">#REF!</definedName>
    <definedName name="fg" localSheetId="6">#REF!</definedName>
    <definedName name="hhhh" localSheetId="6">#REF!</definedName>
    <definedName name="kkkk" localSheetId="6">#REF!</definedName>
    <definedName name="_xlnm.Print_Area" localSheetId="6">#REF!</definedName>
    <definedName name="Print_Area_MI" localSheetId="6">#REF!</definedName>
    <definedName name="_xlnm.Print_Titles" localSheetId="6" hidden="1">#REF!</definedName>
    <definedName name="zhe" localSheetId="6">#REF!</definedName>
    <definedName name="啊" localSheetId="6">#REF!</definedName>
    <definedName name="大调动" localSheetId="6">#REF!</definedName>
    <definedName name="鹅eee" localSheetId="6">#REF!</definedName>
    <definedName name="饿" localSheetId="6">#REF!</definedName>
    <definedName name="汇率" localSheetId="6">#REF!</definedName>
    <definedName name="胶" localSheetId="6">#REF!</definedName>
    <definedName name="结构" localSheetId="6">#REF!</definedName>
    <definedName name="经7" localSheetId="6">#REF!</definedName>
    <definedName name="经二7" localSheetId="6">#REF!</definedName>
    <definedName name="经二8" localSheetId="6">#REF!</definedName>
    <definedName name="经一7" localSheetId="6">#REF!</definedName>
    <definedName name="전" localSheetId="6">#REF!</definedName>
    <definedName name="주택사업본부" localSheetId="6">#REF!</definedName>
    <definedName name="철구사업본부" localSheetId="6">#REF!</definedName>
    <definedName name="生产列1" localSheetId="6">#REF!</definedName>
    <definedName name="生产列11" localSheetId="6">#REF!</definedName>
    <definedName name="生产列15" localSheetId="6">#REF!</definedName>
    <definedName name="生产列16" localSheetId="6">#REF!</definedName>
    <definedName name="生产列17" localSheetId="6">#REF!</definedName>
    <definedName name="生产列19" localSheetId="6">#REF!</definedName>
    <definedName name="生产列2" localSheetId="6">#REF!</definedName>
    <definedName name="生产列20" localSheetId="6">#REF!</definedName>
    <definedName name="生产列3" localSheetId="6">#REF!</definedName>
    <definedName name="生产列4" localSheetId="6">#REF!</definedName>
    <definedName name="生产列5" localSheetId="6">#REF!</definedName>
    <definedName name="生产列6" localSheetId="6">#REF!</definedName>
    <definedName name="生产列7" localSheetId="6">#REF!</definedName>
    <definedName name="生产列8" localSheetId="6">#REF!</definedName>
    <definedName name="生产列9" localSheetId="6">#REF!</definedName>
    <definedName name="生产期" localSheetId="6">#REF!</definedName>
    <definedName name="生产期1" localSheetId="6">#REF!</definedName>
    <definedName name="生产期11" localSheetId="6">#REF!</definedName>
    <definedName name="生产期15" localSheetId="6">#REF!</definedName>
    <definedName name="生产期16" localSheetId="6">#REF!</definedName>
    <definedName name="生产期17" localSheetId="6">#REF!</definedName>
    <definedName name="生产期19" localSheetId="6">#REF!</definedName>
    <definedName name="生产期2" localSheetId="6">#REF!</definedName>
    <definedName name="生产期20" localSheetId="6">#REF!</definedName>
    <definedName name="生产期3" localSheetId="6">#REF!</definedName>
    <definedName name="生产期4" localSheetId="6">#REF!</definedName>
    <definedName name="生产期5" localSheetId="6">#REF!</definedName>
    <definedName name="生产期6" localSheetId="6">#REF!</definedName>
    <definedName name="生产期7" localSheetId="6">#REF!</definedName>
    <definedName name="生产期8" localSheetId="6">#REF!</definedName>
    <definedName name="生产期9" localSheetId="6">#REF!</definedName>
    <definedName name="是" localSheetId="6">#REF!</definedName>
    <definedName name="脱钩" localSheetId="6">#REF!</definedName>
    <definedName name="先征后返徐2" localSheetId="6">#REF!</definedName>
    <definedName name="预备费分项目" localSheetId="6">#REF!</definedName>
    <definedName name="综合" localSheetId="6">#REF!</definedName>
    <definedName name="综核" localSheetId="6">#REF!</definedName>
  </definedName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G3" authorId="0">
      <text>
        <r>
          <rPr>
            <sz val="9"/>
            <rFont val="宋体"/>
            <charset val="134"/>
          </rPr>
          <t>dell:
本年执行数除以上年决算数</t>
        </r>
      </text>
    </comment>
    <comment ref="I3" authorId="0">
      <text>
        <r>
          <rPr>
            <sz val="9"/>
            <rFont val="宋体"/>
            <charset val="134"/>
          </rPr>
          <t>dell:
本年预算安排数与上年预算执行数比较</t>
        </r>
      </text>
    </comment>
  </commentList>
</comments>
</file>

<file path=xl/sharedStrings.xml><?xml version="1.0" encoding="utf-8"?>
<sst xmlns="http://schemas.openxmlformats.org/spreadsheetml/2006/main" count="1698" uniqueCount="1317">
  <si>
    <t xml:space="preserve"> </t>
  </si>
  <si>
    <t>东丽区2021年预算执行情况              和2022年预算</t>
  </si>
  <si>
    <t>东丽区财政局编制</t>
  </si>
  <si>
    <t>一般公共预算</t>
  </si>
  <si>
    <t>2021年一般公共收入预算执行情况和2022年收入预算表</t>
  </si>
  <si>
    <t>表一</t>
  </si>
  <si>
    <t>单位：万元</t>
  </si>
  <si>
    <t>项             目</t>
  </si>
  <si>
    <t>2021年执行</t>
  </si>
  <si>
    <t>2022年预算</t>
  </si>
  <si>
    <t>比上年执       行增减%</t>
  </si>
  <si>
    <t xml:space="preserve"> 一 般预算公共收入合计</t>
  </si>
  <si>
    <t xml:space="preserve">   一、税收收入</t>
  </si>
  <si>
    <t xml:space="preserve">      增值税</t>
  </si>
  <si>
    <r>
      <rPr>
        <sz val="11"/>
        <color theme="1"/>
        <rFont val="宋体"/>
        <charset val="134"/>
      </rPr>
      <t xml:space="preserve">      企业所得税（</t>
    </r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0%）</t>
    </r>
  </si>
  <si>
    <r>
      <rPr>
        <sz val="11"/>
        <color theme="1"/>
        <rFont val="宋体"/>
        <charset val="134"/>
      </rPr>
      <t xml:space="preserve">      个人所得税（</t>
    </r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0%）</t>
    </r>
  </si>
  <si>
    <t xml:space="preserve">      资源税</t>
  </si>
  <si>
    <t xml:space="preserve">      城市维护建设税</t>
  </si>
  <si>
    <t xml:space="preserve">      房产税</t>
  </si>
  <si>
    <t xml:space="preserve">      印花税</t>
  </si>
  <si>
    <t xml:space="preserve">      城镇土地使用税</t>
  </si>
  <si>
    <t xml:space="preserve">      土地增值税</t>
  </si>
  <si>
    <t xml:space="preserve">      车船税</t>
  </si>
  <si>
    <r>
      <rPr>
        <sz val="11"/>
        <color theme="1"/>
        <rFont val="宋体"/>
        <charset val="134"/>
      </rPr>
      <t xml:space="preserve"> </t>
    </r>
    <r>
      <rPr>
        <sz val="11"/>
        <color theme="1"/>
        <rFont val="宋体"/>
        <charset val="134"/>
      </rPr>
      <t xml:space="preserve">     </t>
    </r>
    <r>
      <rPr>
        <sz val="11"/>
        <color theme="1"/>
        <rFont val="宋体"/>
        <charset val="134"/>
      </rPr>
      <t>耕地占用税</t>
    </r>
  </si>
  <si>
    <t xml:space="preserve">      契税</t>
  </si>
  <si>
    <t xml:space="preserve">      环境保护税</t>
  </si>
  <si>
    <t xml:space="preserve">      其他税收收入</t>
  </si>
  <si>
    <t xml:space="preserve">   二、非税收入</t>
  </si>
  <si>
    <t xml:space="preserve">      专项收入</t>
  </si>
  <si>
    <t xml:space="preserve">      行政事业性收费收入</t>
  </si>
  <si>
    <t xml:space="preserve">      罚没收入</t>
  </si>
  <si>
    <t xml:space="preserve">      国有资源有偿使用收入</t>
  </si>
  <si>
    <t xml:space="preserve">      其他收入</t>
  </si>
  <si>
    <t>2021年一般公共支出预算执行情况和2022年支出预算表</t>
  </si>
  <si>
    <t>表二</t>
  </si>
  <si>
    <t>项　　　　目</t>
  </si>
  <si>
    <t>2020年决算数</t>
  </si>
  <si>
    <t>2021年预算安排数</t>
  </si>
  <si>
    <t>2021年调整预算数</t>
  </si>
  <si>
    <r>
      <rPr>
        <sz val="11"/>
        <rFont val="宋体"/>
        <charset val="134"/>
      </rPr>
      <t>2021</t>
    </r>
    <r>
      <rPr>
        <sz val="11"/>
        <color theme="1"/>
        <rFont val="宋体"/>
        <charset val="134"/>
      </rPr>
      <t>年预算执行数</t>
    </r>
  </si>
  <si>
    <t>2021年预算完成率%</t>
  </si>
  <si>
    <r>
      <rPr>
        <sz val="11"/>
        <rFont val="宋体"/>
        <charset val="134"/>
      </rPr>
      <t>2021</t>
    </r>
    <r>
      <rPr>
        <sz val="11"/>
        <color theme="1"/>
        <rFont val="宋体"/>
        <charset val="134"/>
      </rPr>
      <t>年同比增减</t>
    </r>
    <r>
      <rPr>
        <sz val="11"/>
        <rFont val="Times New Roman"/>
        <charset val="134"/>
      </rPr>
      <t>%</t>
    </r>
  </si>
  <si>
    <t>2022年预算安排数</t>
  </si>
  <si>
    <t>2022年同比增减%</t>
  </si>
  <si>
    <t>一般预算支出合计</t>
  </si>
  <si>
    <t xml:space="preserve">  201 一般公共服务支出</t>
  </si>
  <si>
    <t xml:space="preserve">  203 国防支出</t>
  </si>
  <si>
    <t xml:space="preserve">  204 公共安全支出</t>
  </si>
  <si>
    <t xml:space="preserve">  205 教育支出</t>
  </si>
  <si>
    <t xml:space="preserve">  206 科学技术支出</t>
  </si>
  <si>
    <t xml:space="preserve">  207 文化旅游体育与传媒支出</t>
  </si>
  <si>
    <t xml:space="preserve">  208 社会保障和就业支出</t>
  </si>
  <si>
    <t xml:space="preserve">  210 卫生健康支出</t>
  </si>
  <si>
    <t xml:space="preserve">  211 节能环保支出</t>
  </si>
  <si>
    <t xml:space="preserve">  212 城乡社区支出</t>
  </si>
  <si>
    <t xml:space="preserve">  213 农林水支出</t>
  </si>
  <si>
    <t xml:space="preserve">  214 交通运输支出</t>
  </si>
  <si>
    <t xml:space="preserve">  215 资源勘探工业信息等支出</t>
  </si>
  <si>
    <t xml:space="preserve">  216 商业服务业等支出</t>
  </si>
  <si>
    <t xml:space="preserve">  217 金融支出</t>
  </si>
  <si>
    <t xml:space="preserve">  220 自然资源海洋气象等支出</t>
  </si>
  <si>
    <t xml:space="preserve">  221 住房保障支出</t>
  </si>
  <si>
    <t xml:space="preserve">  222 粮油物资储备支出</t>
  </si>
  <si>
    <t xml:space="preserve">  224 灾害防治及应急管理支出</t>
  </si>
  <si>
    <t xml:space="preserve">  229 其他支出</t>
  </si>
  <si>
    <t xml:space="preserve">  232 债务付息支出</t>
  </si>
  <si>
    <t xml:space="preserve">  233 债务发行费用支出</t>
  </si>
  <si>
    <t>2021年一般公共支出预算执行情况和2022年支出预算功能分类明细表</t>
  </si>
  <si>
    <t>表三</t>
  </si>
  <si>
    <t>项目</t>
  </si>
  <si>
    <t>上年决算（执行)数</t>
  </si>
  <si>
    <t>预算数</t>
  </si>
  <si>
    <t>预算数为决算（执行）数%</t>
  </si>
  <si>
    <t>备注</t>
  </si>
  <si>
    <t>一般公共预算支出合计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</si>
  <si>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</si>
  <si>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</si>
  <si>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</si>
  <si>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</si>
  <si>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</si>
  <si>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</si>
  <si>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</si>
  <si>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</si>
  <si>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</si>
  <si>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</si>
  <si>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</si>
  <si>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</si>
  <si>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</si>
  <si>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</si>
  <si>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</si>
  <si>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</si>
  <si>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</si>
  <si>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</si>
  <si>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</si>
  <si>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</si>
  <si>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</si>
  <si>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</si>
  <si>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</si>
  <si>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</si>
  <si>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</si>
  <si>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</si>
  <si>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</si>
  <si>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</si>
  <si>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</si>
  <si>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</si>
  <si>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</si>
  <si>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</si>
  <si>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</si>
  <si>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</si>
  <si>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</si>
  <si>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</si>
  <si>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</si>
  <si>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</si>
  <si>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</si>
  <si>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</si>
  <si>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</si>
  <si>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</si>
  <si>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</si>
  <si>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</si>
  <si>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</si>
  <si>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</si>
  <si>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</si>
  <si>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　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</si>
  <si>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</si>
  <si>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</si>
  <si>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</si>
  <si>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</si>
  <si>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</si>
  <si>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</si>
  <si>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</si>
  <si>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</si>
  <si>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</si>
  <si>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</si>
  <si>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</si>
  <si>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</si>
  <si>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</si>
  <si>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</si>
  <si>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</si>
  <si>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</si>
  <si>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</si>
  <si>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</si>
  <si>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</si>
  <si>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</si>
  <si>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</si>
  <si>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</si>
  <si>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</si>
  <si>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</si>
  <si>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</si>
  <si>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</si>
  <si>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</si>
  <si>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</si>
  <si>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</si>
  <si>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</si>
  <si>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</si>
  <si>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</si>
  <si>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</si>
  <si>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</si>
  <si>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</si>
  <si>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</si>
  <si>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</si>
  <si>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</si>
  <si>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</si>
  <si>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</si>
  <si>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</si>
  <si>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</si>
  <si>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</si>
  <si>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</si>
  <si>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</si>
  <si>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</si>
  <si>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</si>
  <si>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</si>
  <si>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</si>
  <si>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</si>
  <si>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</si>
  <si>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</si>
  <si>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</si>
  <si>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</si>
  <si>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</si>
  <si>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</si>
  <si>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</si>
  <si>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</si>
  <si>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</si>
  <si>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</si>
  <si>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</si>
  <si>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</si>
  <si>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</si>
  <si>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</si>
  <si>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</si>
  <si>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</si>
  <si>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</si>
  <si>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</si>
  <si>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</si>
  <si>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</si>
  <si>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</si>
  <si>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</si>
  <si>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</si>
  <si>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</si>
  <si>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</si>
  <si>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</si>
  <si>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</si>
  <si>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</si>
  <si>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</si>
  <si>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</si>
  <si>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</si>
  <si>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</si>
  <si>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</si>
  <si>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</si>
  <si>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</si>
  <si>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</si>
  <si>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</si>
  <si>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</si>
  <si>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</si>
  <si>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</si>
  <si>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</si>
  <si>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</si>
  <si>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</si>
  <si>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</si>
  <si>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</si>
  <si>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</si>
  <si>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</si>
  <si>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</si>
  <si>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</si>
  <si>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</si>
  <si>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</si>
  <si>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</si>
  <si>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</si>
  <si>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</si>
  <si>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</si>
  <si>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</si>
  <si>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</si>
  <si>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</si>
  <si>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</si>
  <si>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</si>
  <si>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</si>
  <si>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</si>
  <si>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</si>
  <si>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现役部队</t>
  </si>
  <si>
    <t xml:space="preserve">      现役部队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</si>
  <si>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</si>
  <si>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</si>
  <si>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</si>
  <si>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</si>
  <si>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</si>
  <si>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</si>
  <si>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</si>
  <si>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</si>
  <si>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</si>
  <si>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</si>
  <si>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</si>
  <si>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</si>
  <si>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</si>
  <si>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</si>
  <si>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</si>
  <si>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</si>
  <si>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</si>
  <si>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</si>
  <si>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</si>
  <si>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</si>
  <si>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</si>
  <si>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</si>
  <si>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</si>
  <si>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</si>
  <si>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</si>
  <si>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</si>
  <si>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</si>
  <si>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</si>
  <si>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</si>
  <si>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</si>
  <si>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</si>
  <si>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</si>
  <si>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</si>
  <si>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</si>
  <si>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</si>
  <si>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</si>
  <si>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</si>
  <si>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</si>
  <si>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</si>
  <si>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</si>
  <si>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</si>
  <si>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</si>
  <si>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</si>
  <si>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</si>
  <si>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</si>
  <si>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</si>
  <si>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</si>
  <si>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</si>
  <si>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</si>
  <si>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</si>
  <si>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</si>
  <si>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</si>
  <si>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</si>
  <si>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</si>
  <si>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</si>
  <si>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</si>
  <si>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</si>
  <si>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</si>
  <si>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</si>
  <si>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</si>
  <si>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</si>
  <si>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</si>
  <si>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</si>
  <si>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</si>
  <si>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</si>
  <si>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</si>
  <si>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</si>
  <si>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</si>
  <si>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</si>
  <si>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</si>
  <si>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</si>
  <si>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</si>
  <si>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</si>
  <si>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</si>
  <si>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</si>
  <si>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</si>
  <si>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</si>
  <si>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</si>
  <si>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</si>
  <si>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</si>
  <si>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</si>
  <si>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</si>
  <si>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</si>
  <si>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</si>
  <si>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</si>
  <si>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</si>
  <si>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</si>
  <si>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</si>
  <si>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</si>
  <si>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</si>
  <si>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</si>
  <si>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</si>
  <si>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</si>
  <si>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</si>
  <si>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</si>
  <si>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</si>
  <si>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</si>
  <si>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</si>
  <si>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</si>
  <si>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</si>
  <si>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</si>
  <si>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</si>
  <si>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</si>
  <si>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</si>
  <si>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</si>
  <si>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</si>
  <si>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</si>
  <si>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</si>
  <si>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</si>
  <si>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</si>
  <si>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</si>
  <si>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</si>
  <si>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</si>
  <si>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</si>
  <si>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</si>
  <si>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</si>
  <si>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</si>
  <si>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</si>
  <si>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</si>
  <si>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</si>
  <si>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</si>
  <si>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</si>
  <si>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</si>
  <si>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</si>
  <si>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</si>
  <si>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</si>
  <si>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</si>
  <si>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</si>
  <si>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</si>
  <si>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</si>
  <si>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</si>
  <si>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</si>
  <si>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</si>
  <si>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</si>
  <si>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</si>
  <si>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</si>
  <si>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</si>
  <si>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</si>
  <si>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</si>
  <si>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</si>
  <si>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</si>
  <si>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</si>
  <si>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</si>
  <si>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</si>
  <si>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</si>
  <si>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</si>
  <si>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</si>
  <si>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</si>
  <si>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</si>
  <si>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</si>
  <si>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</si>
  <si>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</si>
  <si>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</si>
  <si>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</si>
  <si>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</si>
  <si>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</si>
  <si>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</si>
  <si>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</si>
  <si>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</si>
  <si>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</si>
  <si>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</si>
  <si>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</si>
  <si>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</si>
  <si>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</si>
  <si>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</si>
  <si>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</si>
  <si>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</si>
  <si>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</si>
  <si>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</si>
  <si>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</si>
  <si>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</si>
  <si>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</si>
  <si>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</si>
  <si>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</si>
  <si>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</si>
  <si>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</si>
  <si>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</si>
  <si>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</si>
  <si>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</si>
  <si>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</si>
  <si>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</si>
  <si>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</si>
  <si>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</si>
  <si>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</si>
  <si>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</si>
  <si>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</si>
  <si>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</si>
  <si>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</si>
  <si>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</si>
  <si>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</si>
  <si>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</si>
  <si>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</si>
  <si>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</si>
  <si>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</si>
  <si>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</si>
  <si>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</si>
  <si>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</si>
  <si>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</si>
  <si>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</si>
  <si>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</si>
  <si>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</si>
  <si>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</si>
  <si>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</si>
  <si>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</si>
  <si>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</si>
  <si>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</si>
  <si>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</si>
  <si>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</si>
  <si>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</si>
  <si>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</si>
  <si>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</si>
  <si>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</si>
  <si>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</si>
  <si>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</si>
  <si>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</si>
  <si>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</si>
  <si>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</si>
  <si>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</si>
  <si>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</si>
  <si>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</si>
  <si>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</si>
  <si>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</si>
  <si>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</si>
  <si>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</si>
  <si>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</si>
  <si>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</si>
  <si>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</si>
  <si>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</si>
  <si>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</si>
  <si>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</si>
  <si>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</si>
  <si>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</si>
  <si>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</si>
  <si>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</si>
  <si>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</si>
  <si>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</si>
  <si>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</si>
  <si>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</si>
  <si>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</si>
  <si>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</si>
  <si>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</si>
  <si>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</si>
  <si>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</si>
  <si>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</si>
  <si>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</si>
  <si>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</si>
  <si>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</si>
  <si>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</si>
  <si>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</si>
  <si>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</si>
  <si>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</si>
  <si>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</si>
  <si>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</si>
  <si>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</si>
  <si>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</si>
  <si>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</si>
  <si>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</si>
  <si>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</si>
  <si>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</si>
  <si>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</si>
  <si>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</si>
  <si>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</si>
  <si>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</si>
  <si>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</si>
  <si>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</si>
  <si>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</si>
  <si>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</si>
  <si>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</si>
  <si>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</si>
  <si>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</si>
  <si>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</si>
  <si>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</si>
  <si>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</si>
  <si>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</si>
  <si>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</si>
  <si>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</si>
  <si>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</si>
  <si>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</si>
  <si>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</si>
  <si>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</si>
  <si>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</si>
  <si>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</si>
  <si>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</si>
  <si>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</si>
  <si>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</si>
  <si>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</si>
  <si>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</si>
  <si>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</si>
  <si>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</si>
  <si>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</si>
  <si>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</si>
  <si>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</si>
  <si>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</si>
  <si>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</si>
  <si>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</si>
  <si>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</si>
  <si>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</si>
  <si>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</si>
  <si>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</si>
  <si>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</si>
  <si>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</si>
  <si>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</si>
  <si>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</si>
  <si>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</si>
  <si>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</si>
  <si>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</si>
  <si>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</si>
  <si>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</si>
  <si>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</si>
  <si>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</si>
  <si>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</si>
  <si>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</si>
  <si>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</si>
  <si>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</si>
  <si>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</si>
  <si>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</si>
  <si>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</si>
  <si>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</si>
  <si>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</si>
  <si>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</si>
  <si>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</si>
  <si>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</si>
  <si>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</si>
  <si>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</si>
  <si>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</si>
  <si>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</si>
  <si>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</si>
  <si>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</si>
  <si>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</si>
  <si>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</si>
  <si>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</si>
  <si>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</si>
  <si>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</si>
  <si>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</si>
  <si>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</si>
  <si>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</si>
  <si>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</si>
  <si>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</si>
  <si>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</si>
  <si>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</si>
  <si>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</si>
  <si>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</si>
  <si>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</si>
  <si>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</si>
  <si>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</si>
  <si>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</si>
  <si>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</si>
  <si>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</si>
  <si>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</si>
  <si>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</si>
  <si>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</si>
  <si>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</si>
  <si>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</si>
  <si>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</si>
  <si>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</si>
  <si>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</si>
  <si>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</si>
  <si>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</si>
  <si>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</si>
  <si>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</si>
  <si>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</si>
  <si>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</si>
  <si>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</si>
  <si>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</si>
  <si>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</si>
  <si>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</si>
  <si>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</si>
  <si>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</si>
  <si>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</si>
  <si>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</si>
  <si>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</si>
  <si>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</si>
  <si>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</si>
  <si>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</si>
  <si>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</si>
  <si>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</si>
  <si>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</si>
  <si>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</si>
  <si>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</si>
  <si>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</si>
  <si>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</si>
  <si>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</si>
  <si>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</si>
  <si>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</si>
  <si>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</si>
  <si>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</si>
  <si>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</si>
  <si>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</si>
  <si>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</si>
  <si>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</si>
  <si>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</si>
  <si>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</si>
  <si>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</si>
  <si>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</si>
  <si>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</si>
  <si>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</si>
  <si>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</si>
  <si>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</si>
  <si>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</si>
  <si>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</si>
  <si>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</si>
  <si>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</si>
  <si>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</si>
  <si>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</si>
  <si>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</si>
  <si>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</si>
  <si>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</si>
  <si>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</si>
  <si>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</si>
  <si>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</si>
  <si>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</si>
  <si>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</si>
  <si>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</si>
  <si>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</si>
  <si>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</si>
  <si>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</si>
  <si>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</si>
  <si>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</si>
  <si>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</si>
  <si>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</si>
  <si>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</si>
  <si>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</si>
  <si>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</si>
  <si>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</si>
  <si>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</si>
  <si>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</si>
  <si>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</si>
  <si>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</si>
  <si>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</si>
  <si>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</si>
  <si>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</si>
  <si>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</si>
  <si>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</si>
  <si>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</si>
  <si>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</si>
  <si>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</si>
  <si>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</si>
  <si>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</si>
  <si>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</si>
  <si>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</si>
  <si>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</si>
  <si>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</si>
  <si>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</si>
  <si>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</si>
  <si>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</si>
  <si>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</si>
  <si>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</si>
  <si>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</si>
  <si>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</si>
  <si>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</si>
  <si>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</si>
  <si>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</si>
  <si>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</si>
  <si>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</si>
  <si>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</si>
  <si>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</si>
  <si>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</si>
  <si>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</si>
  <si>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</si>
  <si>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</si>
  <si>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</si>
  <si>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</si>
  <si>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</si>
  <si>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</si>
  <si>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</si>
  <si>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</si>
  <si>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</si>
  <si>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</si>
  <si>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</si>
  <si>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</si>
  <si>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</si>
  <si>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</si>
  <si>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</si>
  <si>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</si>
  <si>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</si>
  <si>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</si>
  <si>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</si>
  <si>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</si>
  <si>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</si>
  <si>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</si>
  <si>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</si>
  <si>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</si>
  <si>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</si>
  <si>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</si>
  <si>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</si>
  <si>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</si>
  <si>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</si>
  <si>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</si>
  <si>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</si>
  <si>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</si>
  <si>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</si>
  <si>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</si>
  <si>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</si>
  <si>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</si>
  <si>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</si>
  <si>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</si>
  <si>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</si>
  <si>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</si>
  <si>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</si>
  <si>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</si>
  <si>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</si>
  <si>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</si>
  <si>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</si>
  <si>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</si>
  <si>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</si>
  <si>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</si>
  <si>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</si>
  <si>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</si>
  <si>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</si>
  <si>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</si>
  <si>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</si>
  <si>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</si>
  <si>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</si>
  <si>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</si>
  <si>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</si>
  <si>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</si>
  <si>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</si>
  <si>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</si>
  <si>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</si>
  <si>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</si>
  <si>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</si>
  <si>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</si>
  <si>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</si>
  <si>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</si>
  <si>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</si>
  <si>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</si>
  <si>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</si>
  <si>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</si>
  <si>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</si>
  <si>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</si>
  <si>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</si>
  <si>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</si>
  <si>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</si>
  <si>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</si>
  <si>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</si>
  <si>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</si>
  <si>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</si>
  <si>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</si>
  <si>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</si>
  <si>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</si>
  <si>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</si>
  <si>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</si>
  <si>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</si>
  <si>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</si>
  <si>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</si>
  <si>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</si>
  <si>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</si>
  <si>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</si>
  <si>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</si>
  <si>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</si>
  <si>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</si>
  <si>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</si>
  <si>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</si>
  <si>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</si>
  <si>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</si>
  <si>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</si>
  <si>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</si>
  <si>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</si>
  <si>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</si>
  <si>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</si>
  <si>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</si>
  <si>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</si>
  <si>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</si>
  <si>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</si>
  <si>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</si>
  <si>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</si>
  <si>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</si>
  <si>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</si>
  <si>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</si>
  <si>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</si>
  <si>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</si>
  <si>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</si>
  <si>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</si>
  <si>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</si>
  <si>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</si>
  <si>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</si>
  <si>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</si>
  <si>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</si>
  <si>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</si>
  <si>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</si>
  <si>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</si>
  <si>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</si>
  <si>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</si>
  <si>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</si>
  <si>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</si>
  <si>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</si>
  <si>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</si>
  <si>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</si>
  <si>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</si>
  <si>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</si>
  <si>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</si>
  <si>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</si>
  <si>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</si>
  <si>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</si>
  <si>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</si>
  <si>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</si>
  <si>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</si>
  <si>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</si>
  <si>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</si>
  <si>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</si>
  <si>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</si>
  <si>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</si>
  <si>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</si>
  <si>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</si>
  <si>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</si>
  <si>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</si>
  <si>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</si>
  <si>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</si>
  <si>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</si>
  <si>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</si>
  <si>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</si>
  <si>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</si>
  <si>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</si>
  <si>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</si>
  <si>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</si>
  <si>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</si>
  <si>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</si>
  <si>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</si>
  <si>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</si>
  <si>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</si>
  <si>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</si>
  <si>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</si>
  <si>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</si>
  <si>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</si>
  <si>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</si>
  <si>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</si>
  <si>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</si>
  <si>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</si>
  <si>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</si>
  <si>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</si>
  <si>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</si>
  <si>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</si>
  <si>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</si>
  <si>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</si>
  <si>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</si>
  <si>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</si>
  <si>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</si>
  <si>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</si>
  <si>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</si>
  <si>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</si>
  <si>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</si>
  <si>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</si>
  <si>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</si>
  <si>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</si>
  <si>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</si>
  <si>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</si>
  <si>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</si>
  <si>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</si>
  <si>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</si>
  <si>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</si>
  <si>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</si>
  <si>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</si>
  <si>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</si>
  <si>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</si>
  <si>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</si>
  <si>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</si>
  <si>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</si>
  <si>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</si>
  <si>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</si>
  <si>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</si>
  <si>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</si>
  <si>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</si>
  <si>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</si>
  <si>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</si>
  <si>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</si>
  <si>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</si>
  <si>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</si>
  <si>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</si>
  <si>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</si>
  <si>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</si>
  <si>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</si>
  <si>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</si>
  <si>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</si>
  <si>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</si>
  <si>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</si>
  <si>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</si>
  <si>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</si>
  <si>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</si>
  <si>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</si>
  <si>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</si>
  <si>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</si>
  <si>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</si>
  <si>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</si>
  <si>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</si>
  <si>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</si>
  <si>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</si>
  <si>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</si>
  <si>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</si>
  <si>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</si>
  <si>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</si>
  <si>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</si>
  <si>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</si>
  <si>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</si>
  <si>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</si>
  <si>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</si>
  <si>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</si>
  <si>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</si>
  <si>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</si>
  <si>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</si>
  <si>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</si>
  <si>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</si>
  <si>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</si>
  <si>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</si>
  <si>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</si>
  <si>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</si>
  <si>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</si>
  <si>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</si>
  <si>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</si>
  <si>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</si>
  <si>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</si>
  <si>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</si>
  <si>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</si>
  <si>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</si>
  <si>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</si>
  <si>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</si>
  <si>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</si>
  <si>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</si>
  <si>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</si>
  <si>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</si>
  <si>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</si>
  <si>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</si>
  <si>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</si>
  <si>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</si>
  <si>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</si>
  <si>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</si>
  <si>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</si>
  <si>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</si>
  <si>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</si>
  <si>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</si>
  <si>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</si>
  <si>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</si>
  <si>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</si>
  <si>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</si>
  <si>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</si>
  <si>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</si>
  <si>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</si>
  <si>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</si>
  <si>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</si>
  <si>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</si>
  <si>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</si>
  <si>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</si>
  <si>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</si>
  <si>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</si>
  <si>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</si>
  <si>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</si>
  <si>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</si>
  <si>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</si>
  <si>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</si>
  <si>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</si>
  <si>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</si>
  <si>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</si>
  <si>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</si>
  <si>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</si>
  <si>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</si>
  <si>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</si>
  <si>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</si>
  <si>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</si>
  <si>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</si>
  <si>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</si>
  <si>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</si>
  <si>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</si>
  <si>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</si>
  <si>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</si>
  <si>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</si>
  <si>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</si>
  <si>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</si>
  <si>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</si>
  <si>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</si>
  <si>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</si>
  <si>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</si>
  <si>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</si>
  <si>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</si>
  <si>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</si>
  <si>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</si>
  <si>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</si>
  <si>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</si>
  <si>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</si>
  <si>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</si>
  <si>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</si>
  <si>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</si>
  <si>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</si>
  <si>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</si>
  <si>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</si>
  <si>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</si>
  <si>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</si>
  <si>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</si>
  <si>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</si>
  <si>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</si>
  <si>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</si>
  <si>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</si>
  <si>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</si>
  <si>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</si>
  <si>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</si>
  <si>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</si>
  <si>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</si>
  <si>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</si>
  <si>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</si>
  <si>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</si>
  <si>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</si>
  <si>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</si>
  <si>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</si>
  <si>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</si>
  <si>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</si>
  <si>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</si>
  <si>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</si>
  <si>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</si>
  <si>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</si>
  <si>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</si>
  <si>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</si>
  <si>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</si>
  <si>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</si>
  <si>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</si>
  <si>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</si>
  <si>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</si>
  <si>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</si>
  <si>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</si>
  <si>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</si>
  <si>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</si>
  <si>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</si>
  <si>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</si>
  <si>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</si>
  <si>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</si>
  <si>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</si>
  <si>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</si>
  <si>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</si>
  <si>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</si>
  <si>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</si>
  <si>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</si>
  <si>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</si>
  <si>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</si>
  <si>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</si>
  <si>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</si>
  <si>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</si>
  <si>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</si>
  <si>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</si>
  <si>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</si>
  <si>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</si>
  <si>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</si>
  <si>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</si>
  <si>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</si>
  <si>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</si>
  <si>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</si>
  <si>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</si>
  <si>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</si>
  <si>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</si>
  <si>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</si>
  <si>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</si>
  <si>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</si>
  <si>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</si>
  <si>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</si>
  <si>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</si>
  <si>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</si>
  <si>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</si>
  <si>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</si>
  <si>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</si>
  <si>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</si>
  <si>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</si>
  <si>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</si>
  <si>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</si>
  <si>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</si>
  <si>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</si>
  <si>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2021年一般公共支出预算执行情况和2022年支出预算经济分类明细表</t>
  </si>
  <si>
    <t>表四</t>
  </si>
  <si>
    <t>科目编码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</si>
  <si>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</si>
  <si>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</si>
  <si>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</si>
  <si>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</si>
  <si>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</si>
  <si>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</si>
  <si>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</si>
  <si>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</si>
  <si>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</si>
  <si>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</si>
  <si>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</si>
  <si>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</si>
  <si>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</si>
  <si>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</si>
  <si>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</si>
  <si>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</si>
  <si>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</si>
  <si>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</si>
  <si>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</si>
  <si>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</si>
  <si>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</si>
  <si>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</si>
  <si>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</si>
  <si>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</si>
  <si>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</si>
  <si>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</si>
  <si>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</si>
  <si>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</si>
  <si>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</si>
  <si>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</si>
  <si>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</si>
  <si>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</si>
  <si>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</si>
  <si>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</si>
  <si>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</si>
  <si>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</si>
  <si>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</si>
  <si>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</si>
  <si>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</si>
  <si>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</si>
  <si>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</si>
  <si>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</si>
  <si>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</si>
  <si>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</si>
  <si>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</si>
  <si>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</si>
  <si>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</si>
  <si>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</si>
  <si>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</si>
  <si>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</si>
  <si>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</si>
  <si>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</si>
  <si>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</si>
  <si>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</si>
  <si>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</si>
  <si>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</si>
  <si>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</si>
  <si>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</si>
  <si>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东丽区2021年政府一般债务限额和余额情况表</t>
  </si>
  <si>
    <t>表五</t>
  </si>
  <si>
    <t>项           目</t>
  </si>
  <si>
    <t>金         额</t>
  </si>
  <si>
    <t>合计</t>
  </si>
  <si>
    <t>政府债券</t>
  </si>
  <si>
    <t>国有企事业单位债务等</t>
  </si>
  <si>
    <t>一、2020年末政府一般债务余额</t>
  </si>
  <si>
    <t>二、2021年末政府一般债务余额限额</t>
  </si>
  <si>
    <t>三、2021年政府一般债务举借额</t>
  </si>
  <si>
    <t>四、2021年政府一般债务还本额</t>
  </si>
  <si>
    <t>五、20201年末政府一般债务余额</t>
  </si>
  <si>
    <t>政府性基金预算</t>
  </si>
  <si>
    <t>2021年政府性基金收入预算执行情况和2022年收入预算表</t>
  </si>
  <si>
    <t>表六</t>
  </si>
  <si>
    <t>政 府 性 基 金 收 入 合 计</t>
  </si>
  <si>
    <t xml:space="preserve">  农业土地开发收入</t>
  </si>
  <si>
    <r>
      <rPr>
        <sz val="11"/>
        <color theme="1"/>
        <rFont val="宋体"/>
        <charset val="134"/>
      </rPr>
      <t xml:space="preserve"> </t>
    </r>
    <r>
      <rPr>
        <sz val="11"/>
        <color theme="1"/>
        <rFont val="宋体"/>
        <charset val="134"/>
      </rPr>
      <t xml:space="preserve"> </t>
    </r>
    <r>
      <rPr>
        <sz val="11"/>
        <color theme="1"/>
        <rFont val="宋体"/>
        <charset val="134"/>
      </rPr>
      <t>国有土地使用权出让收入</t>
    </r>
  </si>
  <si>
    <t>城市基础设施配套费收入</t>
  </si>
  <si>
    <t xml:space="preserve">  污水处理费收入</t>
  </si>
  <si>
    <t>2021年政府性基金支出预算执行情况和2022年支出预算表</t>
  </si>
  <si>
    <t>表七</t>
  </si>
  <si>
    <t>政 府 性 基 金 支 出 合 计</t>
  </si>
  <si>
    <r>
      <rPr>
        <sz val="11"/>
        <color theme="1"/>
        <rFont val="宋体"/>
        <charset val="134"/>
      </rPr>
      <t xml:space="preserve"> </t>
    </r>
    <r>
      <rPr>
        <sz val="11"/>
        <color theme="1"/>
        <rFont val="宋体"/>
        <charset val="134"/>
      </rPr>
      <t xml:space="preserve"> 城乡社区支出</t>
    </r>
  </si>
  <si>
    <t xml:space="preserve">    国有土地使用权出让收入安排的支出</t>
  </si>
  <si>
    <t xml:space="preserve">  城市基础设施配套费支出</t>
  </si>
  <si>
    <t xml:space="preserve"> 其他支出</t>
  </si>
  <si>
    <t xml:space="preserve">    其他政府性基金及对应专项债务收入安排的支出</t>
  </si>
  <si>
    <t xml:space="preserve">    彩票公益金安排的支出</t>
  </si>
  <si>
    <t xml:space="preserve"> 抗疫特别国债支出</t>
  </si>
  <si>
    <t>东丽区2021年政府专项债务限额和余额情况表</t>
  </si>
  <si>
    <t>表八</t>
  </si>
  <si>
    <t>一、2020年末政府专项债务余额</t>
  </si>
  <si>
    <t>二、2021年末政府专项债务余额限额</t>
  </si>
  <si>
    <t>三、2021年政府专项债务举借额</t>
  </si>
  <si>
    <t>四、2021年政府专项债务还本额</t>
  </si>
  <si>
    <t>五、20201年末政府专项债务余额</t>
  </si>
  <si>
    <t>社会保险基金预算</t>
  </si>
  <si>
    <t>2021年社会保险基金收入预算执行情况和2022年收入预算表</t>
  </si>
  <si>
    <t>表九</t>
  </si>
  <si>
    <t>2021年</t>
  </si>
  <si>
    <t>2022年</t>
  </si>
  <si>
    <t>预   算</t>
  </si>
  <si>
    <t>预算执行</t>
  </si>
  <si>
    <t>执行为      预算％</t>
  </si>
  <si>
    <t>执行为2020
年决算％</t>
  </si>
  <si>
    <t>预算为2021
年执行％</t>
  </si>
  <si>
    <t>社 会 保 险 基 金 收 入 合 计</t>
  </si>
  <si>
    <t xml:space="preserve">    其中：保险费收入</t>
  </si>
  <si>
    <t xml:space="preserve">          财政补贴收入</t>
  </si>
  <si>
    <t xml:space="preserve">          利息收入</t>
  </si>
  <si>
    <t>一、城镇企业职工基本养老保险基金收入</t>
  </si>
  <si>
    <t>二、失业保险基金收入</t>
  </si>
  <si>
    <t>三、城镇职工基本医疗保险基金收入</t>
  </si>
  <si>
    <t>四、工伤保险基金收入</t>
  </si>
  <si>
    <r>
      <rPr>
        <sz val="12"/>
        <rFont val="宋体"/>
        <charset val="134"/>
      </rPr>
      <t>五、城镇职工生育保险基金</t>
    </r>
    <r>
      <rPr>
        <sz val="12"/>
        <color indexed="8"/>
        <rFont val="宋体"/>
        <charset val="134"/>
      </rPr>
      <t>收入</t>
    </r>
  </si>
  <si>
    <r>
      <rPr>
        <sz val="12"/>
        <rFont val="宋体"/>
        <charset val="134"/>
      </rPr>
      <t>六、城乡居民基本养老保险基金</t>
    </r>
    <r>
      <rPr>
        <sz val="12"/>
        <color indexed="8"/>
        <rFont val="宋体"/>
        <charset val="134"/>
      </rPr>
      <t>收入</t>
    </r>
  </si>
  <si>
    <r>
      <rPr>
        <sz val="12"/>
        <rFont val="宋体"/>
        <charset val="134"/>
      </rPr>
      <t>七、城乡居民基本医疗保险基金</t>
    </r>
    <r>
      <rPr>
        <sz val="12"/>
        <color indexed="8"/>
        <rFont val="宋体"/>
        <charset val="134"/>
      </rPr>
      <t>收入</t>
    </r>
  </si>
  <si>
    <t>八、机关事业单位基本养老保险基金收入</t>
  </si>
  <si>
    <t>2021年社会保险基金支出预算执行情况和2022年支出预算表</t>
  </si>
  <si>
    <t>表十</t>
  </si>
  <si>
    <t>社 会 保 险 基 金 支 出 合 计</t>
  </si>
  <si>
    <t>一、城镇企业职工基本养老保险基金支出</t>
  </si>
  <si>
    <t>　　其中：基本养老金</t>
  </si>
  <si>
    <t xml:space="preserve">          丧葬抚恤补助</t>
  </si>
  <si>
    <t>二、失业保险基金支出</t>
  </si>
  <si>
    <t>　　其中：失业保险金</t>
  </si>
  <si>
    <t xml:space="preserve">          医疗补助金</t>
  </si>
  <si>
    <t xml:space="preserve">          职业培训和职业介绍补贴</t>
  </si>
  <si>
    <t xml:space="preserve">          促进就业补助</t>
  </si>
  <si>
    <t>三、城镇职工基本医疗保险基金支出</t>
  </si>
  <si>
    <t>　　其中：基本医疗保险统筹基金</t>
  </si>
  <si>
    <t xml:space="preserve">          医疗保险个人账户基金</t>
  </si>
  <si>
    <t>四、工伤保险基金支出</t>
  </si>
  <si>
    <t>　　其中：工伤保险待遇</t>
  </si>
  <si>
    <r>
      <rPr>
        <sz val="12"/>
        <rFont val="宋体"/>
        <charset val="134"/>
      </rPr>
      <t>五、城镇职工生育保险基金</t>
    </r>
    <r>
      <rPr>
        <sz val="12"/>
        <color indexed="8"/>
        <rFont val="宋体"/>
        <charset val="134"/>
      </rPr>
      <t>支出</t>
    </r>
  </si>
  <si>
    <t>　　其中：生育保险金</t>
  </si>
  <si>
    <r>
      <rPr>
        <sz val="12"/>
        <rFont val="宋体"/>
        <charset val="134"/>
      </rPr>
      <t>六、城乡居民基本养老保险基金</t>
    </r>
    <r>
      <rPr>
        <sz val="12"/>
        <color indexed="8"/>
        <rFont val="宋体"/>
        <charset val="134"/>
      </rPr>
      <t>支出</t>
    </r>
  </si>
  <si>
    <r>
      <rPr>
        <sz val="12"/>
        <rFont val="宋体"/>
        <charset val="134"/>
      </rPr>
      <t>七、城乡居民基本医疗保险基金</t>
    </r>
    <r>
      <rPr>
        <sz val="12"/>
        <color indexed="8"/>
        <rFont val="宋体"/>
        <charset val="134"/>
      </rPr>
      <t>支出</t>
    </r>
  </si>
  <si>
    <t>八、机关事业单位基本养老保险基金支出</t>
  </si>
  <si>
    <t>2021年社会保险基金结余预算执行情况和2022年结余预算表</t>
  </si>
  <si>
    <t>表十一</t>
  </si>
  <si>
    <t>执行为            预算％</t>
  </si>
  <si>
    <t>社会保险基金当年收支结余合计</t>
  </si>
  <si>
    <t>社会保险基金年末滚存结余合计</t>
  </si>
  <si>
    <t>一、城镇企业职工基本养老保险基金当年收支结余</t>
  </si>
  <si>
    <t xml:space="preserve">    城镇企业职工基本养老保险基金年末滚存结余</t>
  </si>
  <si>
    <t>二、失业保险基金当年收支结余</t>
  </si>
  <si>
    <t xml:space="preserve">    失业保险基金年末滚存结余</t>
  </si>
  <si>
    <t>三、城镇职工基本医疗保险基金当年收支结余</t>
  </si>
  <si>
    <t xml:space="preserve">    城镇职工基本医疗保险基金年末滚存结余</t>
  </si>
  <si>
    <t>四、工伤保险基金当年收支结余</t>
  </si>
  <si>
    <t xml:space="preserve">    工伤保险基金年末滚存结余</t>
  </si>
  <si>
    <t>五、城镇职工生育保险基金当年收支结余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</si>
  <si>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城镇职工生育保险基金年末滚存结余</t>
    </r>
  </si>
  <si>
    <t>六、城乡居民基本养老保险基金当年收支结余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</si>
  <si>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城乡居民基本养老保险基金年末滚存结余</t>
    </r>
  </si>
  <si>
    <t>七、城乡居民基本医疗保险基金当年收支结余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</si>
  <si>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城乡居民基本医疗保险基金年末滚存结余</t>
    </r>
  </si>
  <si>
    <t>八、机关事业单位基本养老保险基金当年收支结余</t>
  </si>
  <si>
    <t xml:space="preserve">    机关事业单位基本养老保险基金年末滚存结余</t>
  </si>
  <si>
    <t>国有资本经营预算</t>
  </si>
  <si>
    <t>东丽区2022年收入预算情况表</t>
  </si>
  <si>
    <t>表十二</t>
  </si>
  <si>
    <t>2021年预算安排</t>
  </si>
  <si>
    <t>2021年预算执行</t>
  </si>
  <si>
    <t>2021年调整预算</t>
  </si>
  <si>
    <t>2022年预算安排</t>
  </si>
  <si>
    <t>国有资本经营收入合计</t>
  </si>
  <si>
    <t>一、利润收入</t>
  </si>
  <si>
    <t xml:space="preserve">     电力企业利润收入</t>
  </si>
  <si>
    <t xml:space="preserve">  化工企业利润收入</t>
  </si>
  <si>
    <t xml:space="preserve">  电子企业利润收入</t>
  </si>
  <si>
    <t xml:space="preserve">  机械企业利润收入</t>
  </si>
  <si>
    <t xml:space="preserve">  投资服务企业利润收入</t>
  </si>
  <si>
    <t xml:space="preserve">  纺织轻工企业利润收入</t>
  </si>
  <si>
    <t xml:space="preserve">  贸易企业利润收入</t>
  </si>
  <si>
    <t xml:space="preserve">  建筑施工企业利润收入</t>
  </si>
  <si>
    <t xml:space="preserve">  房地产企业利润收入</t>
  </si>
  <si>
    <t xml:space="preserve">  建材企业利润收入</t>
  </si>
  <si>
    <t xml:space="preserve">  地质勘查企业利润收入</t>
  </si>
  <si>
    <t xml:space="preserve">  转制科研院所利润收入</t>
  </si>
  <si>
    <t xml:space="preserve">  科学研究企业利润收入</t>
  </si>
  <si>
    <t xml:space="preserve">  医药企业利润收入</t>
  </si>
  <si>
    <t xml:space="preserve">  农林牧渔企业利润收入</t>
  </si>
  <si>
    <t xml:space="preserve">  教育文化广播企业利润收入</t>
  </si>
  <si>
    <t xml:space="preserve">  其他企业利润收入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</si>
  <si>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</si>
  <si>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</si>
  <si>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</si>
  <si>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</si>
  <si>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  加：市级转移支付收入</t>
  </si>
  <si>
    <t xml:space="preserve">    加：上年结余收入</t>
  </si>
  <si>
    <t>国有资本经营收入总计</t>
  </si>
  <si>
    <t>东丽区2022年支出预算情况表</t>
  </si>
  <si>
    <t>表十三</t>
  </si>
  <si>
    <t>国有资本经营支出合计</t>
  </si>
  <si>
    <t xml:space="preserve">一、解决历史遗留问题及改革成本支出  </t>
  </si>
  <si>
    <t xml:space="preserve">    “三供一业”移交补助支出</t>
  </si>
  <si>
    <t xml:space="preserve">    国有企业职教幼教补助支出</t>
  </si>
  <si>
    <t xml:space="preserve">       国有企业改革成本支出</t>
  </si>
  <si>
    <t xml:space="preserve">       国有企业退休人员社会化管理补助支出</t>
  </si>
  <si>
    <t xml:space="preserve">       国有企业棚户区改造支出</t>
  </si>
  <si>
    <t xml:space="preserve">       其他解决历史遗留问题及改革成本支出</t>
  </si>
  <si>
    <t xml:space="preserve">二、国有企业资本金注入 </t>
  </si>
  <si>
    <t xml:space="preserve">       国有经济结构调整支出</t>
  </si>
  <si>
    <t xml:space="preserve">       公益性设施投资支出</t>
  </si>
  <si>
    <t xml:space="preserve">       前瞻性战略性产业发展支出</t>
  </si>
  <si>
    <t xml:space="preserve">       生态环境保护支出</t>
  </si>
  <si>
    <t xml:space="preserve">       其他企业国有资本金注入</t>
  </si>
  <si>
    <r>
      <rPr>
        <sz val="11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 三、国有企业政策性补贴</t>
    </r>
  </si>
  <si>
    <r>
      <rPr>
        <sz val="11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 四、其他国有资本经营预算支出</t>
    </r>
  </si>
  <si>
    <t xml:space="preserve">    五、转移性支出 </t>
  </si>
  <si>
    <t xml:space="preserve">       国有资本经营预算转移支付支出</t>
  </si>
  <si>
    <t xml:space="preserve">       国有资本经营预算调出资金</t>
  </si>
  <si>
    <t xml:space="preserve">   减：国有资本经营支出</t>
  </si>
  <si>
    <t>国有资本经营结余</t>
  </si>
</sst>
</file>

<file path=xl/styles.xml><?xml version="1.0" encoding="utf-8"?>
<styleSheet xmlns="http://schemas.openxmlformats.org/spreadsheetml/2006/main">
  <numFmts count="28">
    <numFmt numFmtId="176" formatCode="0.0_);[Red]\(0.0\)"/>
    <numFmt numFmtId="177" formatCode="#,##0_);[Red]\(#,##0\)"/>
    <numFmt numFmtId="178" formatCode="#,##0.0_ "/>
    <numFmt numFmtId="179" formatCode="0.0%"/>
    <numFmt numFmtId="180" formatCode="#,##0_ "/>
    <numFmt numFmtId="181" formatCode="_ * #,##0.0_ ;_ * \-#,##0.0_ ;_ * &quot;-&quot;??.0_ ;_ @_ "/>
    <numFmt numFmtId="182" formatCode="_ * #,##0_ ;_ * \-#,##0_ ;_ * &quot;-&quot;??_ ;_ @_ "/>
    <numFmt numFmtId="183" formatCode="_-* #,##0&quot;$&quot;_-;\-* #,##0&quot;$&quot;_-;_-* &quot;-&quot;&quot;$&quot;_-;_-@_-"/>
    <numFmt numFmtId="184" formatCode="0_);[Red]\(0\)"/>
    <numFmt numFmtId="185" formatCode="_-&quot;$&quot;* #,##0_-;\-&quot;$&quot;* #,##0_-;_-&quot;$&quot;* &quot;-&quot;_-;_-@_-"/>
    <numFmt numFmtId="186" formatCode="_-* #,##0.00_$_-;\-* #,##0.00_$_-;_-* &quot;-&quot;??_$_-;_-@_-"/>
    <numFmt numFmtId="41" formatCode="_ * #,##0_ ;_ * \-#,##0_ ;_ * &quot;-&quot;_ ;_ @_ "/>
    <numFmt numFmtId="187" formatCode="\$#,##0;\(\$#,##0\)"/>
    <numFmt numFmtId="188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89" formatCode="0;_琀"/>
    <numFmt numFmtId="190" formatCode="_-* #,##0.00&quot;$&quot;_-;\-* #,##0.00&quot;$&quot;_-;_-* &quot;-&quot;??&quot;$&quot;_-;_-@_-"/>
    <numFmt numFmtId="191" formatCode="_(&quot;$&quot;* #,##0.00_);_(&quot;$&quot;* \(#,##0.00\);_(&quot;$&quot;* &quot;-&quot;??_);_(@_)"/>
    <numFmt numFmtId="192" formatCode="yyyy&quot;年&quot;m&quot;月&quot;d&quot;日&quot;;@"/>
    <numFmt numFmtId="193" formatCode="#,##0;\-#,##0;&quot;-&quot;"/>
    <numFmt numFmtId="194" formatCode="_-* #,##0_$_-;\-* #,##0_$_-;_-* &quot;-&quot;_$_-;_-@_-"/>
    <numFmt numFmtId="195" formatCode="0.0_ "/>
    <numFmt numFmtId="196" formatCode="0.0"/>
    <numFmt numFmtId="197" formatCode="#,##0;\(#,##0\)"/>
    <numFmt numFmtId="198" formatCode="#,##0.0_);[Red]\(#,##0.0\)"/>
    <numFmt numFmtId="44" formatCode="_ &quot;￥&quot;* #,##0.00_ ;_ &quot;￥&quot;* \-#,##0.00_ ;_ &quot;￥&quot;* &quot;-&quot;??_ ;_ @_ "/>
    <numFmt numFmtId="199" formatCode="\$#,##0.00;\(\$#,##0.00\)"/>
  </numFmts>
  <fonts count="11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11"/>
      <name val="黑体"/>
      <charset val="134"/>
    </font>
    <font>
      <sz val="12"/>
      <name val="黑体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sz val="40"/>
      <name val="华文中宋"/>
      <charset val="134"/>
    </font>
    <font>
      <b/>
      <sz val="48"/>
      <name val="华文中宋"/>
      <charset val="134"/>
    </font>
    <font>
      <sz val="28"/>
      <name val="华文新魏"/>
      <charset val="134"/>
    </font>
    <font>
      <sz val="12"/>
      <name val="华文新魏"/>
      <charset val="134"/>
    </font>
    <font>
      <b/>
      <sz val="28"/>
      <name val="宋体"/>
      <charset val="134"/>
    </font>
    <font>
      <sz val="24"/>
      <name val="宋体"/>
      <charset val="134"/>
    </font>
    <font>
      <sz val="22"/>
      <name val="楷体_GB2312"/>
      <charset val="134"/>
    </font>
    <font>
      <sz val="24"/>
      <name val="华文中宋"/>
      <charset val="134"/>
    </font>
    <font>
      <b/>
      <sz val="28"/>
      <name val="仿宋_GB2312"/>
      <charset val="134"/>
    </font>
    <font>
      <sz val="22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3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黑体"/>
      <charset val="134"/>
    </font>
    <font>
      <sz val="18"/>
      <name val="宋体"/>
      <charset val="134"/>
    </font>
    <font>
      <b/>
      <sz val="36"/>
      <name val="楷体_GB2312"/>
      <charset val="134"/>
    </font>
    <font>
      <sz val="24"/>
      <name val="楷体_GB2312"/>
      <charset val="134"/>
    </font>
    <font>
      <sz val="12"/>
      <name val="Times New Roman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0"/>
      <name val="Arial"/>
      <charset val="134"/>
    </font>
    <font>
      <sz val="12"/>
      <color indexed="17"/>
      <name val="楷体_GB2312"/>
      <charset val="134"/>
    </font>
    <font>
      <b/>
      <sz val="12"/>
      <color indexed="8"/>
      <name val="宋体"/>
      <charset val="134"/>
    </font>
    <font>
      <u/>
      <sz val="12"/>
      <color indexed="36"/>
      <name val="宋体"/>
      <charset val="134"/>
    </font>
    <font>
      <sz val="10.5"/>
      <color indexed="17"/>
      <name val="宋体"/>
      <charset val="134"/>
    </font>
    <font>
      <sz val="8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sz val="12"/>
      <color indexed="17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12"/>
      <name val="Arial"/>
      <charset val="134"/>
    </font>
    <font>
      <sz val="12"/>
      <color indexed="20"/>
      <name val="宋体"/>
      <charset val="134"/>
    </font>
    <font>
      <sz val="10"/>
      <color indexed="8"/>
      <name val="Arial"/>
      <charset val="134"/>
    </font>
    <font>
      <sz val="12"/>
      <color indexed="20"/>
      <name val="楷体_GB2312"/>
      <charset val="134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2"/>
      <name val="官帕眉"/>
      <charset val="134"/>
    </font>
    <font>
      <i/>
      <sz val="11"/>
      <color rgb="FF7F7F7F"/>
      <name val="宋体"/>
      <charset val="0"/>
      <scheme val="minor"/>
    </font>
    <font>
      <sz val="11"/>
      <name val="ＭＳ Ｐゴシック"/>
      <charset val="134"/>
    </font>
    <font>
      <u/>
      <sz val="12"/>
      <color indexed="12"/>
      <name val="宋体"/>
      <charset val="134"/>
    </font>
    <font>
      <b/>
      <sz val="11"/>
      <color rgb="FFFFFFFF"/>
      <name val="宋体"/>
      <charset val="0"/>
      <scheme val="minor"/>
    </font>
    <font>
      <sz val="12"/>
      <name val="바탕체"/>
      <charset val="134"/>
    </font>
    <font>
      <sz val="12"/>
      <name val="Helv"/>
      <charset val="134"/>
    </font>
    <font>
      <sz val="11"/>
      <color rgb="FF9C6500"/>
      <name val="宋体"/>
      <charset val="0"/>
      <scheme val="minor"/>
    </font>
    <font>
      <sz val="12"/>
      <color indexed="16"/>
      <name val="宋体"/>
      <charset val="134"/>
    </font>
    <font>
      <u/>
      <sz val="11"/>
      <color rgb="FF0000FF"/>
      <name val="宋体"/>
      <charset val="0"/>
      <scheme val="minor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9"/>
      <color indexed="20"/>
      <name val="宋体"/>
      <charset val="134"/>
    </font>
    <font>
      <b/>
      <sz val="12"/>
      <name val="Arial"/>
      <charset val="134"/>
    </font>
    <font>
      <sz val="11"/>
      <color indexed="62"/>
      <name val="宋体"/>
      <charset val="134"/>
    </font>
    <font>
      <sz val="11"/>
      <color indexed="42"/>
      <name val="宋体"/>
      <charset val="134"/>
    </font>
    <font>
      <sz val="8"/>
      <name val="Arial"/>
      <charset val="134"/>
    </font>
    <font>
      <sz val="7"/>
      <name val="Small Fonts"/>
      <charset val="134"/>
    </font>
    <font>
      <sz val="12"/>
      <name val="Courier"/>
      <charset val="134"/>
    </font>
    <font>
      <b/>
      <sz val="18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0"/>
      <name val="MS Sans Serif"/>
      <charset val="134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indexed="62"/>
      <name val="宋体"/>
      <charset val="134"/>
    </font>
    <font>
      <sz val="11"/>
      <color rgb="FF9C0006"/>
      <name val="宋体"/>
      <charset val="0"/>
      <scheme val="minor"/>
    </font>
    <font>
      <b/>
      <sz val="21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i/>
      <sz val="16"/>
      <name val="Helv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name val="Arial"/>
      <charset val="134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sz val="9"/>
      <color indexed="17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42"/>
      <name val="宋体"/>
      <charset val="134"/>
    </font>
    <font>
      <sz val="11"/>
      <name val="Times New Roman"/>
      <charset val="134"/>
    </font>
    <font>
      <sz val="9"/>
      <name val="宋体"/>
      <charset val="134"/>
    </font>
  </fonts>
  <fills count="8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4"/>
        <bgColor indexed="44"/>
      </patternFill>
    </fill>
    <fill>
      <patternFill patternType="solid">
        <fgColor indexed="47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1"/>
        <bgColor indexed="51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22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27"/>
        <bgColor indexed="27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rgb="FFC6EF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hair">
        <color auto="true"/>
      </right>
      <top style="thin">
        <color auto="true"/>
      </top>
      <bottom style="hair">
        <color auto="true"/>
      </bottom>
      <diagonal/>
    </border>
    <border>
      <left style="hair">
        <color auto="true"/>
      </left>
      <right style="hair">
        <color auto="true"/>
      </right>
      <top style="thin">
        <color auto="true"/>
      </top>
      <bottom style="hair">
        <color auto="true"/>
      </bottom>
      <diagonal/>
    </border>
    <border>
      <left style="hair">
        <color auto="true"/>
      </left>
      <right style="thin">
        <color auto="true"/>
      </right>
      <top style="thin">
        <color auto="true"/>
      </top>
      <bottom style="hair">
        <color auto="true"/>
      </bottom>
      <diagonal/>
    </border>
    <border>
      <left style="thin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 style="hair">
        <color auto="true"/>
      </left>
      <right style="thin">
        <color auto="true"/>
      </right>
      <top style="hair">
        <color auto="true"/>
      </top>
      <bottom style="hair">
        <color auto="true"/>
      </bottom>
      <diagonal/>
    </border>
    <border>
      <left style="thin">
        <color auto="true"/>
      </left>
      <right style="hair">
        <color auto="true"/>
      </right>
      <top style="hair">
        <color auto="true"/>
      </top>
      <bottom style="thin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thin">
        <color auto="true"/>
      </bottom>
      <diagonal/>
    </border>
    <border>
      <left style="hair">
        <color auto="true"/>
      </left>
      <right style="thin">
        <color auto="true"/>
      </right>
      <top style="hair">
        <color auto="true"/>
      </top>
      <bottom style="thin">
        <color auto="true"/>
      </bottom>
      <diagonal/>
    </border>
    <border>
      <left style="thin">
        <color auto="true"/>
      </left>
      <right style="hair">
        <color auto="true"/>
      </right>
      <top/>
      <bottom style="hair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841">
    <xf numFmtId="0" fontId="0" fillId="0" borderId="0">
      <alignment vertical="center"/>
    </xf>
    <xf numFmtId="0" fontId="1" fillId="42" borderId="24" applyNumberFormat="false" applyFont="false" applyAlignment="false" applyProtection="false">
      <alignment vertical="center"/>
    </xf>
    <xf numFmtId="0" fontId="58" fillId="0" borderId="0"/>
    <xf numFmtId="196" fontId="3" fillId="0" borderId="1">
      <alignment vertical="center"/>
      <protection locked="false"/>
    </xf>
    <xf numFmtId="0" fontId="80" fillId="0" borderId="0"/>
    <xf numFmtId="0" fontId="76" fillId="19" borderId="17" applyNumberFormat="false" applyAlignment="false" applyProtection="false">
      <alignment vertical="center"/>
    </xf>
    <xf numFmtId="0" fontId="49" fillId="11" borderId="18" applyNumberFormat="false" applyAlignment="false" applyProtection="false">
      <alignment vertical="center"/>
    </xf>
    <xf numFmtId="0" fontId="60" fillId="25" borderId="0" applyNumberFormat="false" applyBorder="false" applyAlignment="false" applyProtection="false">
      <alignment vertical="center"/>
    </xf>
    <xf numFmtId="0" fontId="60" fillId="52" borderId="0" applyNumberFormat="false" applyBorder="false" applyAlignment="false" applyProtection="false">
      <alignment vertical="center"/>
    </xf>
    <xf numFmtId="0" fontId="44" fillId="20" borderId="0" applyNumberFormat="false" applyBorder="false" applyAlignment="false" applyProtection="false"/>
    <xf numFmtId="0" fontId="40" fillId="4" borderId="0" applyNumberFormat="false" applyBorder="false" applyAlignment="false" applyProtection="false">
      <alignment vertical="center"/>
    </xf>
    <xf numFmtId="0" fontId="70" fillId="45" borderId="0" applyNumberFormat="false" applyBorder="false" applyAlignment="false" applyProtection="false"/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67" fillId="0" borderId="0"/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/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70" fillId="32" borderId="0" applyNumberFormat="false" applyBorder="false" applyAlignment="false" applyProtection="false"/>
    <xf numFmtId="0" fontId="7" fillId="13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55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8" fillId="0" borderId="0"/>
    <xf numFmtId="0" fontId="39" fillId="1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55" fillId="1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57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85" fillId="0" borderId="0" applyNumberFormat="false" applyFill="false" applyBorder="false" applyAlignment="false" applyProtection="false"/>
    <xf numFmtId="0" fontId="44" fillId="48" borderId="0" applyNumberFormat="false" applyBorder="false" applyAlignment="false" applyProtection="false"/>
    <xf numFmtId="0" fontId="39" fillId="10" borderId="0" applyNumberFormat="false" applyBorder="false" applyAlignment="false" applyProtection="false">
      <alignment vertical="center"/>
    </xf>
    <xf numFmtId="0" fontId="39" fillId="1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74" fillId="10" borderId="0" applyNumberFormat="false" applyBorder="false" applyAlignment="false" applyProtection="false">
      <alignment vertical="center"/>
    </xf>
    <xf numFmtId="0" fontId="39" fillId="10" borderId="0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194" fontId="38" fillId="0" borderId="0" applyFont="false" applyFill="false" applyBorder="false" applyAlignment="false" applyProtection="false"/>
    <xf numFmtId="0" fontId="55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4" borderId="0" applyNumberFormat="false" applyBorder="false" applyAlignment="false" applyProtection="false">
      <alignment vertical="center"/>
    </xf>
    <xf numFmtId="0" fontId="86" fillId="47" borderId="0" applyNumberFormat="false" applyBorder="false" applyAlignment="false" applyProtection="false">
      <alignment vertical="center"/>
    </xf>
    <xf numFmtId="0" fontId="39" fillId="1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55" fillId="14" borderId="0" applyNumberFormat="false" applyBorder="false" applyAlignment="false" applyProtection="false">
      <alignment vertical="center"/>
    </xf>
    <xf numFmtId="0" fontId="70" fillId="45" borderId="0" applyNumberFormat="false" applyBorder="false" applyAlignment="false" applyProtection="false"/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70" fillId="45" borderId="0" applyNumberFormat="false" applyBorder="false" applyAlignment="false" applyProtection="false"/>
    <xf numFmtId="0" fontId="1" fillId="0" borderId="0"/>
    <xf numFmtId="0" fontId="40" fillId="13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" fillId="0" borderId="1">
      <alignment horizontal="distributed" vertical="center" wrapText="true"/>
    </xf>
    <xf numFmtId="0" fontId="7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8" fillId="62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90" fillId="0" borderId="0">
      <alignment horizontal="centerContinuous" vertical="center"/>
    </xf>
    <xf numFmtId="0" fontId="40" fillId="4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93" fillId="0" borderId="33" applyNumberFormat="false" applyFill="false" applyAlignment="false" applyProtection="false">
      <alignment vertical="center"/>
    </xf>
    <xf numFmtId="0" fontId="75" fillId="0" borderId="26" applyNumberFormat="false" applyAlignment="false" applyProtection="false">
      <alignment horizontal="left" vertical="center"/>
    </xf>
    <xf numFmtId="0" fontId="7" fillId="4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55" fillId="1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40" fillId="13" borderId="0" applyNumberFormat="false" applyBorder="false" applyAlignment="false" applyProtection="false">
      <alignment vertical="center"/>
    </xf>
    <xf numFmtId="0" fontId="94" fillId="0" borderId="0" applyNumberFormat="false" applyFill="false" applyBorder="false" applyAlignment="false" applyProtection="false">
      <alignment vertical="center"/>
    </xf>
    <xf numFmtId="0" fontId="60" fillId="51" borderId="0" applyNumberFormat="false" applyBorder="false" applyAlignment="false" applyProtection="false">
      <alignment vertical="center"/>
    </xf>
    <xf numFmtId="0" fontId="85" fillId="0" borderId="0" applyNumberFormat="false" applyFill="false" applyBorder="false" applyAlignment="false" applyProtection="false"/>
    <xf numFmtId="0" fontId="40" fillId="4" borderId="0" applyNumberFormat="false" applyBorder="false" applyAlignment="false" applyProtection="false">
      <alignment vertical="center"/>
    </xf>
    <xf numFmtId="1" fontId="58" fillId="0" borderId="0"/>
    <xf numFmtId="0" fontId="110" fillId="79" borderId="37" applyNumberFormat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37" fontId="79" fillId="0" borderId="0"/>
    <xf numFmtId="0" fontId="39" fillId="10" borderId="0" applyNumberFormat="false" applyBorder="false" applyAlignment="false" applyProtection="false">
      <alignment vertical="center"/>
    </xf>
    <xf numFmtId="0" fontId="59" fillId="22" borderId="21" applyNumberFormat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75" fillId="0" borderId="0" applyProtection="false"/>
    <xf numFmtId="0" fontId="40" fillId="13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77" fillId="47" borderId="0" applyNumberFormat="false" applyBorder="false" applyAlignment="false" applyProtection="false">
      <alignment vertical="center"/>
    </xf>
    <xf numFmtId="0" fontId="50" fillId="43" borderId="0" applyNumberFormat="false" applyBorder="false" applyAlignment="false" applyProtection="false"/>
    <xf numFmtId="0" fontId="39" fillId="10" borderId="0" applyNumberFormat="false" applyBorder="false" applyAlignment="false" applyProtection="false">
      <alignment vertical="center"/>
    </xf>
    <xf numFmtId="0" fontId="75" fillId="0" borderId="5">
      <alignment horizontal="left" vertical="center"/>
    </xf>
    <xf numFmtId="0" fontId="39" fillId="10" borderId="0" applyNumberFormat="false" applyBorder="false" applyAlignment="false" applyProtection="false">
      <alignment vertical="center"/>
    </xf>
    <xf numFmtId="38" fontId="78" fillId="11" borderId="0" applyNumberFormat="false" applyBorder="false" applyAlignment="false" applyProtection="false"/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" fillId="0" borderId="0"/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4" borderId="0" applyNumberFormat="false" applyBorder="false" applyAlignment="false" applyProtection="false">
      <alignment vertical="center"/>
    </xf>
    <xf numFmtId="187" fontId="72" fillId="0" borderId="0"/>
    <xf numFmtId="0" fontId="39" fillId="10" borderId="0" applyNumberFormat="false" applyBorder="false" applyAlignment="false" applyProtection="false">
      <alignment vertical="center"/>
    </xf>
    <xf numFmtId="199" fontId="72" fillId="0" borderId="0"/>
    <xf numFmtId="0" fontId="39" fillId="10" borderId="0" applyNumberFormat="false" applyBorder="false" applyAlignment="false" applyProtection="false">
      <alignment vertical="center"/>
    </xf>
    <xf numFmtId="0" fontId="1" fillId="0" borderId="0"/>
    <xf numFmtId="0" fontId="40" fillId="13" borderId="0" applyNumberFormat="false" applyBorder="false" applyAlignment="false" applyProtection="false">
      <alignment vertical="center"/>
    </xf>
    <xf numFmtId="191" fontId="58" fillId="0" borderId="0" applyFont="false" applyFill="false" applyBorder="false" applyAlignment="false" applyProtection="false"/>
    <xf numFmtId="197" fontId="72" fillId="0" borderId="0"/>
    <xf numFmtId="0" fontId="7" fillId="47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70" fillId="45" borderId="0" applyNumberFormat="false" applyBorder="false" applyAlignment="false" applyProtection="false"/>
    <xf numFmtId="0" fontId="40" fillId="4" borderId="0" applyNumberFormat="false" applyBorder="false" applyAlignment="false" applyProtection="false">
      <alignment vertical="center"/>
    </xf>
    <xf numFmtId="0" fontId="51" fillId="0" borderId="19" applyNumberFormat="false" applyFill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55" fillId="14" borderId="0" applyNumberFormat="false" applyBorder="false" applyAlignment="false" applyProtection="false">
      <alignment vertical="center"/>
    </xf>
    <xf numFmtId="0" fontId="21" fillId="37" borderId="0" applyNumberFormat="false" applyBorder="false" applyAlignment="false" applyProtection="false"/>
    <xf numFmtId="0" fontId="58" fillId="0" borderId="0"/>
    <xf numFmtId="0" fontId="39" fillId="10" borderId="0" applyNumberFormat="false" applyBorder="false" applyAlignment="false" applyProtection="false">
      <alignment vertical="center"/>
    </xf>
    <xf numFmtId="0" fontId="39" fillId="14" borderId="0" applyNumberFormat="false" applyBorder="false" applyAlignment="false" applyProtection="false">
      <alignment vertical="center"/>
    </xf>
    <xf numFmtId="0" fontId="92" fillId="0" borderId="0" applyNumberFormat="false" applyFill="false" applyBorder="false" applyAlignment="false" applyProtection="false">
      <alignment vertical="center"/>
    </xf>
    <xf numFmtId="0" fontId="1" fillId="0" borderId="0"/>
    <xf numFmtId="0" fontId="39" fillId="10" borderId="0" applyNumberFormat="false" applyBorder="false" applyAlignment="false" applyProtection="false">
      <alignment vertical="center"/>
    </xf>
    <xf numFmtId="0" fontId="52" fillId="66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53" fillId="17" borderId="0" applyNumberFormat="false" applyBorder="false" applyAlignment="false" applyProtection="false"/>
    <xf numFmtId="0" fontId="39" fillId="10" borderId="0" applyNumberFormat="false" applyBorder="false" applyAlignment="false" applyProtection="false">
      <alignment vertical="center"/>
    </xf>
    <xf numFmtId="0" fontId="60" fillId="4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7" fillId="58" borderId="0" applyNumberFormat="false" applyBorder="false" applyAlignment="false" applyProtection="false">
      <alignment vertical="center"/>
    </xf>
    <xf numFmtId="0" fontId="58" fillId="0" borderId="0"/>
    <xf numFmtId="0" fontId="55" fillId="14" borderId="0" applyNumberFormat="false" applyBorder="false" applyAlignment="false" applyProtection="false">
      <alignment vertical="center"/>
    </xf>
    <xf numFmtId="0" fontId="64" fillId="0" borderId="0" applyFont="false" applyFill="false" applyBorder="false" applyAlignment="false" applyProtection="false"/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top"/>
      <protection locked="false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7" fillId="8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48" fillId="41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9" fillId="9" borderId="18" applyNumberFormat="false" applyAlignment="false" applyProtection="false">
      <alignment vertical="center"/>
    </xf>
    <xf numFmtId="0" fontId="53" fillId="39" borderId="0" applyNumberFormat="false" applyBorder="false" applyAlignment="false" applyProtection="false"/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40" fillId="13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52" fillId="40" borderId="0" applyNumberFormat="false" applyBorder="false" applyAlignment="false" applyProtection="false">
      <alignment vertical="center"/>
    </xf>
    <xf numFmtId="0" fontId="50" fillId="43" borderId="0" applyNumberFormat="false" applyBorder="false" applyAlignment="false" applyProtection="false"/>
    <xf numFmtId="0" fontId="39" fillId="1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13" borderId="0" applyNumberFormat="false" applyBorder="false" applyAlignment="false" applyProtection="false">
      <alignment vertical="center"/>
    </xf>
    <xf numFmtId="0" fontId="39" fillId="14" borderId="0" applyNumberFormat="false" applyBorder="false" applyAlignment="false" applyProtection="false">
      <alignment vertical="center"/>
    </xf>
    <xf numFmtId="43" fontId="58" fillId="0" borderId="0" applyFont="false" applyFill="false" applyBorder="false" applyAlignment="false" applyProtection="false"/>
    <xf numFmtId="0" fontId="39" fillId="10" borderId="0" applyNumberFormat="false" applyBorder="false" applyAlignment="false" applyProtection="false">
      <alignment vertical="center"/>
    </xf>
    <xf numFmtId="0" fontId="48" fillId="36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7" fillId="35" borderId="0" applyNumberFormat="false" applyBorder="false" applyAlignment="false" applyProtection="false">
      <alignment vertical="center"/>
    </xf>
    <xf numFmtId="0" fontId="55" fillId="10" borderId="0" applyNumberFormat="false" applyBorder="false" applyAlignment="false" applyProtection="false">
      <alignment vertical="center"/>
    </xf>
    <xf numFmtId="0" fontId="71" fillId="0" borderId="0" applyNumberFormat="false" applyFill="false" applyBorder="false" applyAlignment="false" applyProtection="false">
      <alignment vertical="center"/>
    </xf>
    <xf numFmtId="0" fontId="60" fillId="34" borderId="0" applyNumberFormat="false" applyBorder="false" applyAlignment="false" applyProtection="false">
      <alignment vertical="center"/>
    </xf>
    <xf numFmtId="0" fontId="50" fillId="13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57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13" borderId="0" applyNumberFormat="false" applyBorder="false" applyAlignment="false" applyProtection="false">
      <alignment vertical="center"/>
    </xf>
    <xf numFmtId="0" fontId="82" fillId="0" borderId="27" applyNumberFormat="false" applyFill="false" applyAlignment="false" applyProtection="false">
      <alignment vertical="center"/>
    </xf>
    <xf numFmtId="0" fontId="7" fillId="35" borderId="0" applyNumberFormat="false" applyBorder="false" applyAlignment="false" applyProtection="false">
      <alignment vertical="center"/>
    </xf>
    <xf numFmtId="0" fontId="68" fillId="0" borderId="0"/>
    <xf numFmtId="0" fontId="39" fillId="10" borderId="0" applyNumberFormat="false" applyBorder="false" applyAlignment="false" applyProtection="false">
      <alignment vertical="center"/>
    </xf>
    <xf numFmtId="0" fontId="66" fillId="30" borderId="23" applyNumberFormat="false" applyAlignment="false" applyProtection="false">
      <alignment vertical="center"/>
    </xf>
    <xf numFmtId="0" fontId="39" fillId="1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76" fillId="19" borderId="17" applyNumberFormat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4" borderId="0" applyNumberFormat="false" applyBorder="false" applyAlignment="false" applyProtection="false">
      <alignment vertical="center"/>
    </xf>
    <xf numFmtId="0" fontId="89" fillId="6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77" fillId="25" borderId="0" applyNumberFormat="false" applyBorder="false" applyAlignment="false" applyProtection="false">
      <alignment vertical="center"/>
    </xf>
    <xf numFmtId="0" fontId="48" fillId="29" borderId="0" applyNumberFormat="false" applyBorder="false" applyAlignment="false" applyProtection="false">
      <alignment vertical="center"/>
    </xf>
    <xf numFmtId="0" fontId="99" fillId="0" borderId="35" applyNumberFormat="false" applyFill="false" applyAlignment="false" applyProtection="false">
      <alignment vertical="center"/>
    </xf>
    <xf numFmtId="0" fontId="52" fillId="28" borderId="0" applyNumberFormat="false" applyBorder="false" applyAlignment="false" applyProtection="false">
      <alignment vertical="center"/>
    </xf>
    <xf numFmtId="0" fontId="64" fillId="0" borderId="0" applyFont="false" applyFill="false" applyBorder="false" applyAlignment="false" applyProtection="false"/>
    <xf numFmtId="0" fontId="52" fillId="26" borderId="0" applyNumberFormat="false" applyBorder="false" applyAlignment="false" applyProtection="false">
      <alignment vertical="center"/>
    </xf>
    <xf numFmtId="9" fontId="62" fillId="0" borderId="0" applyFont="false" applyFill="false" applyBorder="false" applyAlignment="false" applyProtection="false"/>
    <xf numFmtId="0" fontId="7" fillId="1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/>
    <xf numFmtId="0" fontId="63" fillId="0" borderId="0" applyNumberFormat="false" applyFill="false" applyBorder="false" applyAlignment="false" applyProtection="false">
      <alignment vertical="center"/>
    </xf>
    <xf numFmtId="0" fontId="60" fillId="38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60" fillId="25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21" fillId="37" borderId="0" applyNumberFormat="false" applyBorder="false" applyAlignment="false" applyProtection="false"/>
    <xf numFmtId="0" fontId="52" fillId="56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91" fillId="0" borderId="31" applyNumberFormat="false" applyFill="false" applyAlignment="false" applyProtection="false">
      <alignment vertical="center"/>
    </xf>
    <xf numFmtId="0" fontId="52" fillId="76" borderId="0" applyNumberFormat="false" applyBorder="false" applyAlignment="false" applyProtection="false">
      <alignment vertical="center"/>
    </xf>
    <xf numFmtId="0" fontId="39" fillId="1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57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1" fillId="0" borderId="0"/>
    <xf numFmtId="0" fontId="40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13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4" borderId="0" applyNumberFormat="false" applyBorder="false" applyAlignment="false" applyProtection="false">
      <alignment vertical="center"/>
    </xf>
    <xf numFmtId="0" fontId="21" fillId="37" borderId="0" applyNumberFormat="false" applyBorder="false" applyAlignment="false" applyProtection="false"/>
    <xf numFmtId="0" fontId="87" fillId="22" borderId="29" applyNumberFormat="false" applyAlignment="false" applyProtection="false">
      <alignment vertical="center"/>
    </xf>
    <xf numFmtId="0" fontId="1" fillId="0" borderId="0">
      <alignment vertical="center"/>
    </xf>
    <xf numFmtId="0" fontId="81" fillId="0" borderId="0" applyNumberFormat="false" applyFill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52" fillId="16" borderId="0" applyNumberFormat="false" applyBorder="false" applyAlignment="false" applyProtection="false">
      <alignment vertical="center"/>
    </xf>
    <xf numFmtId="0" fontId="91" fillId="0" borderId="0" applyNumberFormat="false" applyFill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61" fillId="0" borderId="22" applyNumberFormat="false" applyFill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5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83" fillId="0" borderId="28" applyNumberFormat="false" applyFill="false" applyAlignment="false" applyProtection="false">
      <alignment vertical="center"/>
    </xf>
    <xf numFmtId="0" fontId="52" fillId="2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54" fillId="0" borderId="20" applyProtection="false"/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1" fillId="0" borderId="0"/>
    <xf numFmtId="0" fontId="48" fillId="33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57" fillId="10" borderId="0" applyNumberFormat="false" applyBorder="false" applyAlignment="false" applyProtection="false">
      <alignment vertical="center"/>
    </xf>
    <xf numFmtId="0" fontId="56" fillId="0" borderId="0"/>
    <xf numFmtId="0" fontId="0" fillId="63" borderId="32" applyNumberFormat="false" applyFont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8" fillId="5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76" fillId="19" borderId="17" applyNumberForma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/>
    <xf numFmtId="0" fontId="40" fillId="13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8" fillId="57" borderId="0" applyNumberFormat="false" applyBorder="false" applyAlignment="false" applyProtection="false">
      <alignment vertical="center"/>
    </xf>
    <xf numFmtId="0" fontId="1" fillId="0" borderId="0"/>
    <xf numFmtId="0" fontId="48" fillId="65" borderId="0" applyNumberFormat="false" applyBorder="false" applyAlignment="false" applyProtection="false">
      <alignment vertical="center"/>
    </xf>
    <xf numFmtId="0" fontId="1" fillId="0" borderId="0"/>
    <xf numFmtId="0" fontId="39" fillId="10" borderId="0" applyNumberFormat="false" applyBorder="false" applyAlignment="false" applyProtection="false">
      <alignment vertical="center"/>
    </xf>
    <xf numFmtId="0" fontId="53" fillId="49" borderId="0" applyNumberFormat="false" applyBorder="false" applyAlignment="false" applyProtection="false"/>
    <xf numFmtId="0" fontId="95" fillId="0" borderId="0" applyNumberFormat="false" applyFill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52" fillId="21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51" fillId="0" borderId="19" applyNumberFormat="false" applyFill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54" fillId="0" borderId="0" applyProtection="false"/>
    <xf numFmtId="0" fontId="7" fillId="19" borderId="0" applyNumberFormat="false" applyBorder="false" applyAlignment="false" applyProtection="false">
      <alignment vertical="center"/>
    </xf>
    <xf numFmtId="0" fontId="39" fillId="14" borderId="0" applyNumberFormat="false" applyBorder="false" applyAlignment="false" applyProtection="false">
      <alignment vertical="center"/>
    </xf>
    <xf numFmtId="0" fontId="39" fillId="1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/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1" fillId="0" borderId="0" applyNumberFormat="false" applyFill="false" applyBorder="false" applyAlignment="false" applyProtection="false"/>
    <xf numFmtId="0" fontId="39" fillId="10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21" fillId="49" borderId="0" applyNumberFormat="false" applyBorder="false" applyAlignment="false" applyProtection="false"/>
    <xf numFmtId="10" fontId="58" fillId="0" borderId="0" applyFont="false" applyFill="false" applyBorder="false" applyAlignment="false" applyProtection="false"/>
    <xf numFmtId="0" fontId="43" fillId="4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60" fillId="35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1" fillId="0" borderId="0"/>
    <xf numFmtId="0" fontId="62" fillId="0" borderId="0"/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55" fillId="10" borderId="0" applyNumberFormat="false" applyBorder="false" applyAlignment="false" applyProtection="false">
      <alignment vertical="center"/>
    </xf>
    <xf numFmtId="0" fontId="57" fillId="10" borderId="0" applyNumberFormat="false" applyBorder="false" applyAlignment="false" applyProtection="false">
      <alignment vertical="center"/>
    </xf>
    <xf numFmtId="0" fontId="39" fillId="14" borderId="0" applyNumberFormat="false" applyBorder="false" applyAlignment="false" applyProtection="false">
      <alignment vertical="center"/>
    </xf>
    <xf numFmtId="0" fontId="50" fillId="43" borderId="0" applyNumberFormat="false" applyBorder="false" applyAlignment="false" applyProtection="false"/>
    <xf numFmtId="0" fontId="96" fillId="0" borderId="0" applyNumberFormat="false" applyFill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1" fontId="3" fillId="0" borderId="1">
      <alignment vertical="center"/>
      <protection locked="false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4" borderId="0" applyNumberFormat="false" applyBorder="false" applyAlignment="false" applyProtection="false">
      <alignment vertical="center"/>
    </xf>
    <xf numFmtId="0" fontId="50" fillId="13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52" fillId="53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6" fillId="4" borderId="0" applyNumberFormat="false" applyBorder="false" applyAlignment="false" applyProtection="false">
      <alignment vertical="center"/>
    </xf>
    <xf numFmtId="0" fontId="98" fillId="0" borderId="0"/>
    <xf numFmtId="0" fontId="39" fillId="14" borderId="0" applyNumberFormat="false" applyBorder="false" applyAlignment="false" applyProtection="false">
      <alignment vertical="center"/>
    </xf>
    <xf numFmtId="0" fontId="48" fillId="77" borderId="0" applyNumberFormat="false" applyBorder="false" applyAlignment="false" applyProtection="false">
      <alignment vertical="center"/>
    </xf>
    <xf numFmtId="0" fontId="57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84" fillId="14" borderId="0" applyNumberFormat="false" applyBorder="false" applyAlignment="false" applyProtection="false">
      <alignment vertical="center"/>
    </xf>
    <xf numFmtId="0" fontId="7" fillId="42" borderId="24" applyNumberFormat="false" applyFont="false" applyAlignment="false" applyProtection="false">
      <alignment vertical="center"/>
    </xf>
    <xf numFmtId="0" fontId="40" fillId="13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10" fontId="78" fillId="9" borderId="1" applyNumberFormat="false" applyBorder="false" applyAlignment="false" applyProtection="false"/>
    <xf numFmtId="0" fontId="53" fillId="67" borderId="0" applyNumberFormat="false" applyBorder="false" applyAlignment="false" applyProtection="false"/>
    <xf numFmtId="0" fontId="39" fillId="10" borderId="0" applyNumberFormat="false" applyBorder="false" applyAlignment="false" applyProtection="false">
      <alignment vertical="center"/>
    </xf>
    <xf numFmtId="0" fontId="96" fillId="0" borderId="34" applyNumberFormat="false" applyFill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21" fillId="49" borderId="0" applyNumberFormat="false" applyBorder="false" applyAlignment="false" applyProtection="false"/>
    <xf numFmtId="0" fontId="39" fillId="14" borderId="0" applyNumberFormat="false" applyBorder="false" applyAlignment="false" applyProtection="false">
      <alignment vertical="center"/>
    </xf>
    <xf numFmtId="0" fontId="97" fillId="0" borderId="0" applyNumberFormat="false" applyFill="false" applyBorder="false" applyAlignment="false" applyProtection="false">
      <alignment vertical="center"/>
    </xf>
    <xf numFmtId="0" fontId="39" fillId="14" borderId="0" applyNumberFormat="false" applyBorder="false" applyAlignment="false" applyProtection="false">
      <alignment vertical="center"/>
    </xf>
    <xf numFmtId="0" fontId="53" fillId="61" borderId="0" applyNumberFormat="false" applyBorder="false" applyAlignment="false" applyProtection="false"/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1" fillId="0" borderId="0"/>
    <xf numFmtId="0" fontId="40" fillId="4" borderId="0" applyNumberFormat="false" applyBorder="false" applyAlignment="false" applyProtection="false">
      <alignment vertical="center"/>
    </xf>
    <xf numFmtId="0" fontId="84" fillId="1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40" fillId="13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/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60" fillId="2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48" fillId="59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53" fillId="68" borderId="0" applyNumberFormat="false" applyBorder="false" applyAlignment="false" applyProtection="false"/>
    <xf numFmtId="0" fontId="41" fillId="9" borderId="17" applyNumberFormat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37" borderId="0" applyNumberFormat="false" applyBorder="false" applyAlignment="false" applyProtection="false"/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60" fillId="23" borderId="0" applyNumberFormat="false" applyBorder="false" applyAlignment="false" applyProtection="false">
      <alignment vertical="center"/>
    </xf>
    <xf numFmtId="0" fontId="60" fillId="50" borderId="0" applyNumberFormat="false" applyBorder="false" applyAlignment="false" applyProtection="false">
      <alignment vertical="center"/>
    </xf>
    <xf numFmtId="0" fontId="53" fillId="69" borderId="0" applyNumberFormat="false" applyBorder="false" applyAlignment="false" applyProtection="false"/>
    <xf numFmtId="0" fontId="39" fillId="10" borderId="0" applyNumberFormat="false" applyBorder="false" applyAlignment="false" applyProtection="false">
      <alignment vertical="center"/>
    </xf>
    <xf numFmtId="185" fontId="58" fillId="0" borderId="0" applyFont="false" applyFill="false" applyBorder="false" applyAlignment="false" applyProtection="false"/>
    <xf numFmtId="0" fontId="39" fillId="14" borderId="0" applyNumberFormat="false" applyBorder="false" applyAlignment="false" applyProtection="false">
      <alignment vertical="center"/>
    </xf>
    <xf numFmtId="0" fontId="77" fillId="25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55" fillId="10" borderId="0" applyNumberFormat="false" applyBorder="false" applyAlignment="false" applyProtection="false">
      <alignment vertical="center"/>
    </xf>
    <xf numFmtId="0" fontId="39" fillId="14" borderId="0" applyNumberFormat="false" applyBorder="false" applyAlignment="false" applyProtection="false">
      <alignment vertical="center"/>
    </xf>
    <xf numFmtId="0" fontId="40" fillId="13" borderId="0" applyNumberFormat="false" applyBorder="false" applyAlignment="false" applyProtection="false">
      <alignment vertical="center"/>
    </xf>
    <xf numFmtId="0" fontId="38" fillId="0" borderId="0" applyFont="false" applyFill="false" applyBorder="false" applyAlignment="false" applyProtection="false"/>
    <xf numFmtId="0" fontId="39" fillId="10" borderId="0" applyNumberFormat="false" applyBorder="false" applyAlignment="false" applyProtection="false">
      <alignment vertical="center"/>
    </xf>
    <xf numFmtId="0" fontId="3" fillId="0" borderId="0"/>
    <xf numFmtId="0" fontId="39" fillId="10" borderId="0" applyNumberFormat="false" applyBorder="false" applyAlignment="false" applyProtection="false">
      <alignment vertical="center"/>
    </xf>
    <xf numFmtId="0" fontId="53" fillId="64" borderId="0" applyNumberFormat="false" applyBorder="false" applyAlignment="false" applyProtection="false"/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1" fillId="0" borderId="0"/>
    <xf numFmtId="0" fontId="52" fillId="70" borderId="0" applyNumberFormat="false" applyBorder="false" applyAlignment="false" applyProtection="false">
      <alignment vertical="center"/>
    </xf>
    <xf numFmtId="0" fontId="21" fillId="37" borderId="0" applyNumberFormat="false" applyBorder="false" applyAlignment="false" applyProtection="false"/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5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2" fontId="54" fillId="0" borderId="0" applyProtection="false"/>
    <xf numFmtId="0" fontId="39" fillId="10" borderId="0" applyNumberFormat="false" applyBorder="false" applyAlignment="false" applyProtection="false">
      <alignment vertical="center"/>
    </xf>
    <xf numFmtId="0" fontId="53" fillId="71" borderId="0" applyNumberFormat="false" applyBorder="false" applyAlignment="false" applyProtection="false"/>
    <xf numFmtId="0" fontId="39" fillId="10" borderId="0" applyNumberFormat="false" applyBorder="false" applyAlignment="false" applyProtection="false">
      <alignment vertical="center"/>
    </xf>
    <xf numFmtId="0" fontId="53" fillId="68" borderId="0" applyNumberFormat="false" applyBorder="false" applyAlignment="false" applyProtection="false"/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193" fontId="56" fillId="0" borderId="0" applyFill="false" applyBorder="false" applyAlignment="false"/>
    <xf numFmtId="0" fontId="40" fillId="13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52" fillId="72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53" fillId="78" borderId="0" applyNumberFormat="false" applyBorder="false" applyAlignment="false" applyProtection="false"/>
    <xf numFmtId="0" fontId="39" fillId="14" borderId="0" applyNumberFormat="false" applyBorder="false" applyAlignment="false" applyProtection="false">
      <alignment vertical="center"/>
    </xf>
    <xf numFmtId="0" fontId="55" fillId="14" borderId="0" applyNumberFormat="false" applyBorder="false" applyAlignment="false" applyProtection="false">
      <alignment vertical="center"/>
    </xf>
    <xf numFmtId="0" fontId="77" fillId="11" borderId="0" applyNumberFormat="false" applyBorder="false" applyAlignment="false" applyProtection="false">
      <alignment vertical="center"/>
    </xf>
    <xf numFmtId="0" fontId="40" fillId="13" borderId="0" applyNumberFormat="false" applyBorder="false" applyAlignment="false" applyProtection="false">
      <alignment vertical="center"/>
    </xf>
    <xf numFmtId="0" fontId="53" fillId="73" borderId="0" applyNumberFormat="false" applyBorder="false" applyAlignment="false" applyProtection="false"/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77" fillId="19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53" fillId="69" borderId="0" applyNumberFormat="false" applyBorder="false" applyAlignment="false" applyProtection="false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8" fillId="0" borderId="0" applyFont="false" applyFill="false" applyBorder="false" applyAlignment="false" applyProtection="false"/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55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53" fillId="39" borderId="0" applyNumberFormat="false" applyBorder="false" applyAlignment="false" applyProtection="false"/>
    <xf numFmtId="0" fontId="39" fillId="1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101" fillId="0" borderId="0" applyProtection="false"/>
    <xf numFmtId="0" fontId="102" fillId="0" borderId="36" applyNumberFormat="false" applyFill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7" fillId="42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13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1" fillId="0" borderId="0"/>
    <xf numFmtId="0" fontId="56" fillId="0" borderId="0"/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39" fillId="10" borderId="0" applyNumberFormat="false" applyBorder="false" applyAlignment="false" applyProtection="false">
      <alignment vertical="center"/>
    </xf>
    <xf numFmtId="38" fontId="64" fillId="0" borderId="0" applyFont="false" applyFill="false" applyBorder="false" applyAlignment="false" applyProtection="false"/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70" fillId="45" borderId="0" applyNumberFormat="false" applyBorder="false" applyAlignment="false" applyProtection="false"/>
    <xf numFmtId="0" fontId="53" fillId="45" borderId="0" applyNumberFormat="false" applyBorder="false" applyAlignment="false" applyProtection="false"/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57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93" fillId="0" borderId="0" applyNumberFormat="false" applyFill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84" fillId="1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1" fillId="0" borderId="0"/>
    <xf numFmtId="0" fontId="60" fillId="75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86" fillId="47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4" borderId="0" applyNumberFormat="false" applyBorder="false" applyAlignment="false" applyProtection="false">
      <alignment vertical="center"/>
    </xf>
    <xf numFmtId="0" fontId="1" fillId="0" borderId="0"/>
    <xf numFmtId="0" fontId="39" fillId="1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/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13" borderId="0" applyNumberFormat="false" applyBorder="false" applyAlignment="false" applyProtection="false">
      <alignment vertical="center"/>
    </xf>
    <xf numFmtId="0" fontId="40" fillId="13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13" borderId="0" applyNumberFormat="false" applyBorder="false" applyAlignment="false" applyProtection="false">
      <alignment vertical="center"/>
    </xf>
    <xf numFmtId="0" fontId="40" fillId="13" borderId="0" applyNumberFormat="false" applyBorder="false" applyAlignment="false" applyProtection="false">
      <alignment vertical="center"/>
    </xf>
    <xf numFmtId="0" fontId="40" fillId="13" borderId="0" applyNumberFormat="false" applyBorder="false" applyAlignment="false" applyProtection="false">
      <alignment vertical="center"/>
    </xf>
    <xf numFmtId="0" fontId="1" fillId="0" borderId="0">
      <alignment vertical="center"/>
    </xf>
    <xf numFmtId="43" fontId="72" fillId="0" borderId="0" applyFont="false" applyFill="false" applyBorder="false" applyAlignment="false" applyProtection="false"/>
    <xf numFmtId="0" fontId="77" fillId="35" borderId="0" applyNumberFormat="false" applyBorder="false" applyAlignment="false" applyProtection="false">
      <alignment vertical="center"/>
    </xf>
    <xf numFmtId="0" fontId="50" fillId="13" borderId="0" applyNumberFormat="false" applyBorder="false" applyAlignment="false" applyProtection="false">
      <alignment vertical="center"/>
    </xf>
    <xf numFmtId="0" fontId="40" fillId="13" borderId="0" applyNumberFormat="false" applyBorder="false" applyAlignment="false" applyProtection="false">
      <alignment vertical="center"/>
    </xf>
    <xf numFmtId="0" fontId="40" fillId="13" borderId="0" applyNumberFormat="false" applyBorder="false" applyAlignment="false" applyProtection="false">
      <alignment vertical="center"/>
    </xf>
    <xf numFmtId="0" fontId="50" fillId="13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50" fillId="43" borderId="0" applyNumberFormat="false" applyBorder="false" applyAlignment="false" applyProtection="false"/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50" fillId="4" borderId="0" applyNumberFormat="false" applyBorder="false" applyAlignment="false" applyProtection="false">
      <alignment vertical="center"/>
    </xf>
    <xf numFmtId="0" fontId="104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53" fillId="46" borderId="0" applyNumberFormat="false" applyBorder="false" applyAlignment="false" applyProtection="false"/>
    <xf numFmtId="0" fontId="40" fillId="13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13" borderId="0" applyNumberFormat="false" applyBorder="false" applyAlignment="false" applyProtection="false">
      <alignment vertical="center"/>
    </xf>
    <xf numFmtId="0" fontId="48" fillId="15" borderId="0" applyNumberFormat="false" applyBorder="false" applyAlignment="false" applyProtection="false">
      <alignment vertical="center"/>
    </xf>
    <xf numFmtId="0" fontId="40" fillId="13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50" fillId="13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13" borderId="0" applyNumberFormat="false" applyBorder="false" applyAlignment="false" applyProtection="false">
      <alignment vertical="center"/>
    </xf>
    <xf numFmtId="41" fontId="58" fillId="0" borderId="0" applyFont="false" applyFill="false" applyBorder="false" applyAlignment="false" applyProtection="false"/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13" borderId="0" applyNumberFormat="false" applyBorder="false" applyAlignment="false" applyProtection="false">
      <alignment vertical="center"/>
    </xf>
    <xf numFmtId="0" fontId="50" fillId="4" borderId="0" applyNumberFormat="false" applyBorder="false" applyAlignment="false" applyProtection="false">
      <alignment vertical="center"/>
    </xf>
    <xf numFmtId="0" fontId="50" fillId="43" borderId="0" applyNumberFormat="false" applyBorder="false" applyAlignment="false" applyProtection="false"/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50" fillId="4" borderId="0" applyNumberFormat="false" applyBorder="false" applyAlignment="false" applyProtection="false">
      <alignment vertical="center"/>
    </xf>
    <xf numFmtId="0" fontId="50" fillId="13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105" fillId="0" borderId="27" applyNumberFormat="false" applyFill="false" applyAlignment="false" applyProtection="false">
      <alignment vertical="center"/>
    </xf>
    <xf numFmtId="0" fontId="5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183" fontId="38" fillId="0" borderId="0" applyFont="false" applyFill="false" applyBorder="false" applyAlignment="false" applyProtection="false"/>
    <xf numFmtId="0" fontId="40" fillId="4" borderId="0" applyNumberFormat="false" applyBorder="false" applyAlignment="false" applyProtection="false">
      <alignment vertical="center"/>
    </xf>
    <xf numFmtId="0" fontId="100" fillId="74" borderId="0" applyNumberFormat="false" applyBorder="false" applyAlignment="false" applyProtection="false">
      <alignment vertical="center"/>
    </xf>
    <xf numFmtId="0" fontId="84" fillId="1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9" fontId="42" fillId="0" borderId="0" applyFont="false" applyFill="false" applyBorder="false" applyAlignment="false" applyProtection="false"/>
    <xf numFmtId="0" fontId="40" fillId="4" borderId="0" applyNumberFormat="false" applyBorder="false" applyAlignment="false" applyProtection="false">
      <alignment vertical="center"/>
    </xf>
    <xf numFmtId="0" fontId="47" fillId="0" borderId="0"/>
    <xf numFmtId="0" fontId="40" fillId="4" borderId="0" applyNumberFormat="false" applyBorder="false" applyAlignment="false" applyProtection="false">
      <alignment vertical="center"/>
    </xf>
    <xf numFmtId="0" fontId="55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13" borderId="0" applyNumberFormat="false" applyBorder="false" applyAlignment="false" applyProtection="false">
      <alignment vertical="center"/>
    </xf>
    <xf numFmtId="0" fontId="40" fillId="13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50" fillId="4" borderId="0" applyNumberFormat="false" applyBorder="false" applyAlignment="false" applyProtection="false">
      <alignment vertical="center"/>
    </xf>
    <xf numFmtId="0" fontId="43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107" fillId="0" borderId="0" applyNumberFormat="false" applyFill="false" applyBorder="false" applyAlignment="false" applyProtection="false">
      <alignment vertical="center"/>
    </xf>
    <xf numFmtId="0" fontId="43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21" fillId="69" borderId="0" applyNumberFormat="false" applyBorder="false" applyAlignment="false" applyProtection="false"/>
    <xf numFmtId="0" fontId="40" fillId="4" borderId="0" applyNumberFormat="false" applyBorder="false" applyAlignment="false" applyProtection="false">
      <alignment vertical="center"/>
    </xf>
    <xf numFmtId="0" fontId="43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21" fillId="37" borderId="0" applyNumberFormat="false" applyBorder="false" applyAlignment="false" applyProtection="false"/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107" fillId="0" borderId="0" applyNumberFormat="false" applyFill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103" fillId="0" borderId="0"/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top"/>
      <protection locked="false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5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8" fillId="55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40" fontId="64" fillId="0" borderId="0" applyFont="false" applyFill="false" applyBorder="false" applyAlignment="false" applyProtection="false"/>
    <xf numFmtId="0" fontId="40" fillId="4" borderId="0" applyNumberFormat="false" applyBorder="false" applyAlignment="false" applyProtection="false">
      <alignment vertical="center"/>
    </xf>
    <xf numFmtId="0" fontId="21" fillId="37" borderId="0" applyNumberFormat="false" applyBorder="false" applyAlignment="false" applyProtection="false"/>
    <xf numFmtId="0" fontId="108" fillId="81" borderId="21" applyNumberFormat="false" applyAlignment="false" applyProtection="false">
      <alignment vertical="center"/>
    </xf>
    <xf numFmtId="0" fontId="1" fillId="0" borderId="0"/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13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109" fillId="0" borderId="35" applyNumberFormat="false" applyFill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55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3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1" fillId="0" borderId="0"/>
    <xf numFmtId="0" fontId="40" fillId="4" borderId="0" applyNumberFormat="false" applyBorder="false" applyAlignment="false" applyProtection="false">
      <alignment vertical="center"/>
    </xf>
    <xf numFmtId="0" fontId="88" fillId="0" borderId="30" applyNumberFormat="false" applyFill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189" fontId="42" fillId="0" borderId="0" applyFont="false" applyFill="false" applyBorder="false" applyAlignment="false" applyProtection="false"/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3" fillId="4" borderId="0" applyNumberFormat="false" applyBorder="false" applyAlignment="false" applyProtection="false">
      <alignment vertical="center"/>
    </xf>
    <xf numFmtId="0" fontId="39" fillId="1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top"/>
      <protection locked="false"/>
    </xf>
    <xf numFmtId="0" fontId="73" fillId="0" borderId="25" applyNumberFormat="false" applyFill="false" applyAlignment="false" applyProtection="false">
      <alignment vertical="center"/>
    </xf>
    <xf numFmtId="0" fontId="44" fillId="12" borderId="0" applyNumberFormat="false" applyBorder="false" applyAlignment="false" applyProtection="false"/>
    <xf numFmtId="0" fontId="43" fillId="4" borderId="0" applyNumberFormat="false" applyBorder="false" applyAlignment="false" applyProtection="false">
      <alignment vertical="center"/>
    </xf>
    <xf numFmtId="192" fontId="42" fillId="0" borderId="0" applyFont="false" applyFill="false" applyBorder="false" applyAlignment="false" applyProtection="false"/>
    <xf numFmtId="0" fontId="41" fillId="11" borderId="17" applyNumberFormat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106" fillId="79" borderId="37" applyNumberFormat="false" applyAlignment="false" applyProtection="false">
      <alignment vertical="center"/>
    </xf>
    <xf numFmtId="0" fontId="50" fillId="43" borderId="0" applyNumberFormat="false" applyBorder="false" applyAlignment="false" applyProtection="false"/>
    <xf numFmtId="186" fontId="38" fillId="0" borderId="0" applyFont="false" applyFill="false" applyBorder="false" applyAlignment="false" applyProtection="false"/>
    <xf numFmtId="0" fontId="39" fillId="10" borderId="0" applyNumberFormat="false" applyBorder="false" applyAlignment="false" applyProtection="false">
      <alignment vertical="center"/>
    </xf>
    <xf numFmtId="190" fontId="38" fillId="0" borderId="0" applyFont="false" applyFill="false" applyBorder="false" applyAlignment="false" applyProtection="false"/>
    <xf numFmtId="0" fontId="69" fillId="31" borderId="0" applyNumberFormat="false" applyBorder="false" applyAlignment="false" applyProtection="false">
      <alignment vertical="center"/>
    </xf>
    <xf numFmtId="0" fontId="97" fillId="0" borderId="0" applyNumberFormat="false" applyFill="false" applyBorder="false" applyAlignment="false" applyProtection="false">
      <alignment vertical="center"/>
    </xf>
    <xf numFmtId="0" fontId="72" fillId="0" borderId="0"/>
    <xf numFmtId="41" fontId="72" fillId="0" borderId="0" applyFont="false" applyFill="false" applyBorder="false" applyAlignment="false" applyProtection="false"/>
    <xf numFmtId="43" fontId="7" fillId="0" borderId="0" applyFont="false" applyFill="false" applyBorder="false" applyAlignment="false" applyProtection="false">
      <alignment vertical="center"/>
    </xf>
  </cellStyleXfs>
  <cellXfs count="258">
    <xf numFmtId="0" fontId="0" fillId="0" borderId="0" xfId="0">
      <alignment vertical="center"/>
    </xf>
    <xf numFmtId="0" fontId="1" fillId="2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2" borderId="0" xfId="755" applyFont="true" applyFill="true" applyBorder="true" applyAlignment="true">
      <alignment horizontal="center" vertical="center" wrapText="true"/>
    </xf>
    <xf numFmtId="0" fontId="3" fillId="2" borderId="0" xfId="0" applyFont="true" applyFill="true" applyBorder="true" applyAlignment="true">
      <alignment horizontal="left" vertical="center" wrapText="true"/>
    </xf>
    <xf numFmtId="0" fontId="4" fillId="2" borderId="1" xfId="755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4" fillId="2" borderId="1" xfId="322" applyFont="true" applyFill="true" applyBorder="true" applyAlignment="true">
      <alignment horizontal="left" vertical="center" wrapText="true" indent="1"/>
    </xf>
    <xf numFmtId="182" fontId="3" fillId="2" borderId="1" xfId="273" applyNumberFormat="true" applyFont="true" applyFill="true" applyBorder="true" applyAlignment="true">
      <alignment horizontal="center" vertical="center" wrapText="true"/>
    </xf>
    <xf numFmtId="181" fontId="3" fillId="2" borderId="1" xfId="273" applyNumberFormat="true" applyFont="true" applyFill="true" applyBorder="true" applyAlignment="true">
      <alignment horizontal="center" vertical="center" wrapText="true"/>
    </xf>
    <xf numFmtId="0" fontId="3" fillId="2" borderId="1" xfId="322" applyFont="true" applyFill="true" applyBorder="true" applyAlignment="true">
      <alignment horizontal="left" vertical="center" wrapText="true" indent="1"/>
    </xf>
    <xf numFmtId="182" fontId="1" fillId="2" borderId="1" xfId="273" applyNumberFormat="true" applyFont="true" applyFill="true" applyBorder="true" applyAlignment="true" applyProtection="true">
      <alignment vertical="center"/>
    </xf>
    <xf numFmtId="181" fontId="1" fillId="2" borderId="1" xfId="273" applyNumberFormat="true" applyFont="true" applyFill="true" applyBorder="true" applyAlignment="true" applyProtection="true">
      <alignment vertical="center"/>
    </xf>
    <xf numFmtId="182" fontId="1" fillId="2" borderId="1" xfId="273" applyNumberFormat="true" applyFill="true" applyBorder="true" applyAlignment="true">
      <alignment vertical="center"/>
    </xf>
    <xf numFmtId="0" fontId="3" fillId="2" borderId="1" xfId="322" applyFont="true" applyFill="true" applyBorder="true" applyAlignment="true">
      <alignment horizontal="left" vertical="center" wrapText="true"/>
    </xf>
    <xf numFmtId="181" fontId="1" fillId="2" borderId="1" xfId="273" applyNumberFormat="true" applyFill="true" applyBorder="true" applyAlignment="true">
      <alignment vertical="center"/>
    </xf>
    <xf numFmtId="182" fontId="1" fillId="2" borderId="1" xfId="273" applyNumberFormat="true" applyFont="true" applyFill="true" applyBorder="true" applyAlignment="true">
      <alignment vertical="center"/>
    </xf>
    <xf numFmtId="0" fontId="5" fillId="2" borderId="0" xfId="755" applyFont="true" applyFill="true" applyBorder="true" applyAlignment="true">
      <alignment horizontal="right" vertical="center" wrapText="true"/>
    </xf>
    <xf numFmtId="182" fontId="3" fillId="2" borderId="1" xfId="273" applyNumberFormat="true" applyFont="true" applyFill="true" applyBorder="true" applyAlignment="true">
      <alignment vertical="center"/>
    </xf>
    <xf numFmtId="180" fontId="1" fillId="2" borderId="0" xfId="0" applyNumberFormat="true" applyFont="true" applyFill="true" applyBorder="true" applyAlignment="true">
      <alignment vertical="center"/>
    </xf>
    <xf numFmtId="0" fontId="4" fillId="2" borderId="1" xfId="755" applyFont="true" applyFill="true" applyBorder="true" applyAlignment="true">
      <alignment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6" fillId="2" borderId="3" xfId="322" applyFont="true" applyFill="true" applyBorder="true" applyAlignment="true">
      <alignment horizontal="left" vertical="center" wrapText="true" indent="1"/>
    </xf>
    <xf numFmtId="0" fontId="3" fillId="2" borderId="1" xfId="0" applyFont="true" applyFill="true" applyBorder="true" applyAlignment="true">
      <alignment vertical="center"/>
    </xf>
    <xf numFmtId="0" fontId="7" fillId="2" borderId="1" xfId="322" applyFont="true" applyFill="true" applyBorder="true" applyAlignment="true">
      <alignment horizontal="left" vertical="center" wrapText="true" indent="1"/>
    </xf>
    <xf numFmtId="0" fontId="7" fillId="2" borderId="1" xfId="322" applyFont="true" applyFill="true" applyBorder="true" applyAlignment="true">
      <alignment horizontal="left" vertical="center" wrapText="true" indent="2"/>
    </xf>
    <xf numFmtId="180" fontId="3" fillId="2" borderId="1" xfId="154" applyNumberFormat="true" applyFont="true" applyFill="true" applyBorder="true" applyAlignment="true">
      <alignment vertical="center"/>
    </xf>
    <xf numFmtId="180" fontId="8" fillId="2" borderId="1" xfId="326" applyNumberFormat="true" applyFont="true" applyFill="true" applyBorder="true" applyAlignment="true">
      <alignment horizontal="left" vertical="center" indent="2"/>
    </xf>
    <xf numFmtId="0" fontId="6" fillId="2" borderId="1" xfId="322" applyFont="true" applyFill="true" applyBorder="true" applyAlignment="true">
      <alignment horizontal="left" vertical="center" wrapText="true" indent="1"/>
    </xf>
    <xf numFmtId="0" fontId="3" fillId="2" borderId="1" xfId="755" applyFont="true" applyFill="true" applyBorder="true" applyAlignment="true">
      <alignment horizontal="left" vertical="center" wrapText="true"/>
    </xf>
    <xf numFmtId="0" fontId="1" fillId="0" borderId="0" xfId="515"/>
    <xf numFmtId="0" fontId="1" fillId="0" borderId="0" xfId="0" applyFont="true" applyFill="true" applyAlignment="true"/>
    <xf numFmtId="0" fontId="9" fillId="0" borderId="0" xfId="515" applyFont="true" applyAlignment="true">
      <alignment vertical="center" wrapText="true"/>
    </xf>
    <xf numFmtId="0" fontId="1" fillId="0" borderId="0" xfId="515" applyAlignment="true">
      <alignment horizontal="right"/>
    </xf>
    <xf numFmtId="0" fontId="10" fillId="0" borderId="0" xfId="515" applyFont="true" applyAlignment="true">
      <alignment horizontal="center" wrapText="true"/>
    </xf>
    <xf numFmtId="0" fontId="11" fillId="0" borderId="0" xfId="515" applyFont="true" applyAlignment="true">
      <alignment horizontal="center"/>
    </xf>
    <xf numFmtId="0" fontId="12" fillId="0" borderId="0" xfId="515" applyFont="true" applyAlignment="true">
      <alignment horizontal="center"/>
    </xf>
    <xf numFmtId="0" fontId="13" fillId="0" borderId="0" xfId="515" applyFont="true"/>
    <xf numFmtId="31" fontId="14" fillId="0" borderId="0" xfId="515" applyNumberFormat="true" applyFont="true" applyAlignment="true">
      <alignment horizontal="center"/>
    </xf>
    <xf numFmtId="0" fontId="15" fillId="0" borderId="0" xfId="515" applyFont="true" applyAlignment="true">
      <alignment horizontal="center"/>
    </xf>
    <xf numFmtId="57" fontId="16" fillId="0" borderId="0" xfId="515" applyNumberFormat="true" applyFont="true"/>
    <xf numFmtId="57" fontId="17" fillId="0" borderId="0" xfId="515" applyNumberFormat="true" applyFont="true" applyAlignment="true">
      <alignment horizontal="center"/>
    </xf>
    <xf numFmtId="31" fontId="18" fillId="0" borderId="0" xfId="515" applyNumberFormat="true" applyFont="true" applyAlignment="true"/>
    <xf numFmtId="0" fontId="1" fillId="0" borderId="0" xfId="515" applyAlignment="true">
      <alignment horizontal="center"/>
    </xf>
    <xf numFmtId="0" fontId="9" fillId="0" borderId="0" xfId="515" applyFont="true" applyAlignment="true">
      <alignment horizontal="center" vertical="center" wrapText="true"/>
    </xf>
    <xf numFmtId="0" fontId="1" fillId="0" borderId="0" xfId="309">
      <alignment vertical="center"/>
    </xf>
    <xf numFmtId="0" fontId="19" fillId="0" borderId="0" xfId="635" applyFont="true" applyFill="true" applyAlignment="true">
      <alignment horizontal="center" vertical="top" wrapText="true"/>
    </xf>
    <xf numFmtId="0" fontId="1" fillId="0" borderId="0" xfId="635" applyFont="true" applyFill="true" applyAlignment="true">
      <alignment vertical="center"/>
    </xf>
    <xf numFmtId="0" fontId="5" fillId="0" borderId="1" xfId="755" applyFont="true" applyFill="true" applyBorder="true" applyAlignment="true">
      <alignment horizontal="center" vertical="center" wrapText="true"/>
    </xf>
    <xf numFmtId="0" fontId="5" fillId="0" borderId="1" xfId="755" applyFont="true" applyFill="true" applyBorder="true" applyAlignment="true">
      <alignment horizontal="center" vertical="center"/>
    </xf>
    <xf numFmtId="0" fontId="20" fillId="0" borderId="1" xfId="309" applyNumberFormat="true" applyFont="true" applyFill="true" applyBorder="true" applyAlignment="true">
      <alignment horizontal="left" vertical="center" wrapText="true" indent="1"/>
    </xf>
    <xf numFmtId="180" fontId="1" fillId="0" borderId="1" xfId="102" applyNumberFormat="true" applyFont="true" applyFill="true" applyBorder="true" applyAlignment="true">
      <alignment horizontal="right" vertical="center"/>
    </xf>
    <xf numFmtId="0" fontId="1" fillId="0" borderId="1" xfId="0" applyFont="true" applyFill="true" applyBorder="true" applyAlignment="true"/>
    <xf numFmtId="0" fontId="21" fillId="0" borderId="1" xfId="309" applyNumberFormat="true" applyFont="true" applyFill="true" applyBorder="true" applyAlignment="true">
      <alignment horizontal="left" vertical="center" wrapText="true" indent="1"/>
    </xf>
    <xf numFmtId="0" fontId="1" fillId="0" borderId="1" xfId="309" applyNumberFormat="true" applyFont="true" applyFill="true" applyBorder="true" applyAlignment="true">
      <alignment horizontal="left" vertical="center" wrapText="true" indent="1"/>
    </xf>
    <xf numFmtId="179" fontId="1" fillId="0" borderId="0" xfId="153" applyNumberFormat="true" applyFont="true" applyFill="true" applyAlignment="true">
      <alignment horizontal="right" vertical="center"/>
    </xf>
    <xf numFmtId="0" fontId="1" fillId="0" borderId="0" xfId="309" applyFont="true">
      <alignment vertical="center"/>
    </xf>
    <xf numFmtId="0" fontId="1" fillId="0" borderId="0" xfId="309" applyNumberFormat="true" applyFont="true" applyFill="true" applyBorder="true" applyAlignment="true">
      <alignment horizontal="right" vertical="center"/>
    </xf>
    <xf numFmtId="180" fontId="5" fillId="0" borderId="1" xfId="755" applyNumberFormat="true" applyFont="true" applyFill="true" applyBorder="true" applyAlignment="true">
      <alignment horizontal="center" vertical="center"/>
    </xf>
    <xf numFmtId="0" fontId="5" fillId="0" borderId="0" xfId="635" applyFont="true" applyFill="true" applyAlignment="true">
      <alignment vertical="center"/>
    </xf>
    <xf numFmtId="178" fontId="5" fillId="0" borderId="1" xfId="635" applyNumberFormat="true" applyFont="true" applyFill="true" applyBorder="true" applyAlignment="true" applyProtection="true">
      <alignment horizontal="center" vertical="center" wrapText="true"/>
    </xf>
    <xf numFmtId="0" fontId="1" fillId="0" borderId="1" xfId="309" applyBorder="true">
      <alignment vertical="center"/>
    </xf>
    <xf numFmtId="188" fontId="1" fillId="3" borderId="2" xfId="0" applyNumberFormat="true" applyFont="true" applyFill="true" applyBorder="true" applyAlignment="true"/>
    <xf numFmtId="188" fontId="1" fillId="0" borderId="0" xfId="0" applyNumberFormat="true" applyFont="true" applyFill="true" applyAlignment="true"/>
    <xf numFmtId="0" fontId="1" fillId="3" borderId="0" xfId="0" applyFont="true" applyFill="true" applyAlignment="true"/>
    <xf numFmtId="0" fontId="19" fillId="0" borderId="0" xfId="635" applyFont="true" applyFill="true" applyAlignment="true">
      <alignment vertical="top" wrapText="true"/>
    </xf>
    <xf numFmtId="0" fontId="22" fillId="0" borderId="0" xfId="635" applyFont="true" applyFill="true" applyBorder="true" applyAlignment="true">
      <alignment vertical="center"/>
    </xf>
    <xf numFmtId="0" fontId="22" fillId="0" borderId="0" xfId="635" applyFont="true" applyFill="true" applyAlignment="true">
      <alignment vertical="center"/>
    </xf>
    <xf numFmtId="179" fontId="22" fillId="0" borderId="0" xfId="153" applyNumberFormat="true" applyFont="true" applyFill="true" applyAlignment="true">
      <alignment vertical="center"/>
    </xf>
    <xf numFmtId="0" fontId="5" fillId="0" borderId="1" xfId="635" applyNumberFormat="true" applyFont="true" applyFill="true" applyBorder="true" applyAlignment="true" applyProtection="true">
      <alignment horizontal="left" vertical="center" indent="1"/>
    </xf>
    <xf numFmtId="0" fontId="22" fillId="0" borderId="1" xfId="635" applyFont="true" applyFill="true" applyBorder="true" applyAlignment="true">
      <alignment vertical="center"/>
    </xf>
    <xf numFmtId="0" fontId="21" fillId="0" borderId="1" xfId="309" applyNumberFormat="true" applyFont="true" applyFill="true" applyBorder="true" applyAlignment="true">
      <alignment horizontal="left" vertical="center" indent="1" shrinkToFit="true"/>
    </xf>
    <xf numFmtId="179" fontId="22" fillId="0" borderId="1" xfId="153" applyNumberFormat="true" applyFont="true" applyFill="true" applyBorder="true" applyAlignment="true">
      <alignment vertical="center"/>
    </xf>
    <xf numFmtId="188" fontId="22" fillId="0" borderId="0" xfId="635" applyNumberFormat="true" applyFont="true" applyFill="true" applyAlignment="true">
      <alignment vertical="center"/>
    </xf>
    <xf numFmtId="195" fontId="1" fillId="0" borderId="0" xfId="755" applyNumberFormat="true" applyFont="true" applyFill="true" applyAlignment="true">
      <alignment vertical="center"/>
    </xf>
    <xf numFmtId="195" fontId="22" fillId="0" borderId="0" xfId="635" applyNumberFormat="true" applyFont="true" applyFill="true" applyAlignment="true">
      <alignment vertical="center"/>
    </xf>
    <xf numFmtId="179" fontId="22" fillId="0" borderId="0" xfId="153" applyNumberFormat="true" applyFont="true" applyFill="true" applyBorder="true" applyAlignment="true">
      <alignment vertical="center"/>
    </xf>
    <xf numFmtId="177" fontId="1" fillId="0" borderId="0" xfId="309" applyNumberFormat="true">
      <alignment vertical="center"/>
    </xf>
    <xf numFmtId="0" fontId="5" fillId="0" borderId="4" xfId="755" applyFont="true" applyFill="true" applyBorder="true" applyAlignment="true">
      <alignment horizontal="center" vertical="center"/>
    </xf>
    <xf numFmtId="0" fontId="5" fillId="0" borderId="5" xfId="755" applyFont="true" applyFill="true" applyBorder="true" applyAlignment="true">
      <alignment horizontal="center" vertical="center"/>
    </xf>
    <xf numFmtId="177" fontId="1" fillId="0" borderId="0" xfId="309" applyNumberFormat="true" applyFont="true">
      <alignment vertical="center"/>
    </xf>
    <xf numFmtId="176" fontId="5" fillId="0" borderId="0" xfId="635" applyNumberFormat="true" applyFont="true" applyFill="true" applyBorder="true" applyAlignment="true" applyProtection="true">
      <alignment horizontal="center" vertical="center" wrapText="true"/>
    </xf>
    <xf numFmtId="177" fontId="5" fillId="0" borderId="1" xfId="755" applyNumberFormat="true" applyFont="true" applyFill="true" applyBorder="true" applyAlignment="true">
      <alignment horizontal="center" vertical="center" wrapText="true"/>
    </xf>
    <xf numFmtId="177" fontId="1" fillId="0" borderId="1" xfId="309" applyNumberFormat="true" applyBorder="true">
      <alignment vertical="center"/>
    </xf>
    <xf numFmtId="10" fontId="1" fillId="0" borderId="0" xfId="153" applyNumberFormat="true" applyFont="true" applyFill="true" applyBorder="true" applyAlignment="true" applyProtection="true">
      <alignment horizontal="right" vertical="center"/>
    </xf>
    <xf numFmtId="0" fontId="23" fillId="0" borderId="0" xfId="180" applyFont="true" applyFill="true" applyAlignment="true">
      <alignment vertical="top"/>
    </xf>
    <xf numFmtId="0" fontId="1" fillId="0" borderId="0" xfId="180" applyFont="true" applyFill="true" applyAlignment="true">
      <alignment vertical="center"/>
    </xf>
    <xf numFmtId="0" fontId="5" fillId="0" borderId="0" xfId="180" applyFont="true" applyFill="true" applyAlignment="true">
      <alignment vertical="center"/>
    </xf>
    <xf numFmtId="0" fontId="24" fillId="0" borderId="0" xfId="180" applyFont="true" applyFill="true" applyAlignment="true">
      <alignment vertical="center"/>
    </xf>
    <xf numFmtId="0" fontId="19" fillId="2" borderId="0" xfId="180" applyFont="true" applyFill="true" applyAlignment="true">
      <alignment horizontal="center" vertical="top"/>
    </xf>
    <xf numFmtId="0" fontId="1" fillId="2" borderId="0" xfId="180" applyFont="true" applyFill="true" applyAlignment="true">
      <alignment vertical="center"/>
    </xf>
    <xf numFmtId="0" fontId="1" fillId="2" borderId="0" xfId="180" applyFont="true" applyFill="true" applyAlignment="true">
      <alignment horizontal="right" vertical="center"/>
    </xf>
    <xf numFmtId="0" fontId="5" fillId="2" borderId="1" xfId="318" applyFont="true" applyFill="true" applyBorder="true" applyAlignment="true">
      <alignment horizontal="center" vertical="center" wrapText="true"/>
    </xf>
    <xf numFmtId="0" fontId="5" fillId="2" borderId="1" xfId="180" applyFont="true" applyFill="true" applyBorder="true" applyAlignment="true">
      <alignment horizontal="center" vertical="center"/>
    </xf>
    <xf numFmtId="0" fontId="5" fillId="2" borderId="1" xfId="180" applyFont="true" applyFill="true" applyBorder="true" applyAlignment="true">
      <alignment horizontal="center" vertical="center" wrapText="true"/>
    </xf>
    <xf numFmtId="0" fontId="1" fillId="2" borderId="1" xfId="180" applyFont="true" applyFill="true" applyBorder="true" applyAlignment="true">
      <alignment horizontal="left" vertical="center" wrapText="true" indent="2"/>
    </xf>
    <xf numFmtId="182" fontId="1" fillId="2" borderId="1" xfId="840" applyNumberFormat="true" applyFont="true" applyFill="true" applyBorder="true" applyAlignment="true">
      <alignment horizontal="center" vertical="center"/>
    </xf>
    <xf numFmtId="182" fontId="1" fillId="2" borderId="1" xfId="840" applyNumberFormat="true" applyFont="true" applyFill="true" applyBorder="true">
      <alignment vertical="center"/>
    </xf>
    <xf numFmtId="0" fontId="1" fillId="0" borderId="0" xfId="180" applyFont="true" applyFill="true" applyAlignment="true">
      <alignment horizontal="right" vertical="center"/>
    </xf>
    <xf numFmtId="0" fontId="19" fillId="0" borderId="0" xfId="635" applyFont="true" applyFill="true" applyAlignment="true">
      <alignment vertical="top"/>
    </xf>
    <xf numFmtId="0" fontId="0" fillId="0" borderId="0" xfId="635" applyFont="true" applyFill="true">
      <alignment vertical="center"/>
    </xf>
    <xf numFmtId="0" fontId="5" fillId="0" borderId="0" xfId="635" applyFont="true" applyFill="true">
      <alignment vertical="center"/>
    </xf>
    <xf numFmtId="0" fontId="1" fillId="0" borderId="0" xfId="635" applyFill="true">
      <alignment vertical="center"/>
    </xf>
    <xf numFmtId="0" fontId="22" fillId="0" borderId="0" xfId="635" applyFont="true" applyFill="true">
      <alignment vertical="center"/>
    </xf>
    <xf numFmtId="0" fontId="25" fillId="0" borderId="0" xfId="635" applyFont="true" applyFill="true" applyAlignment="true">
      <alignment horizontal="center" vertical="center"/>
    </xf>
    <xf numFmtId="0" fontId="0" fillId="0" borderId="0" xfId="635" applyFont="true" applyFill="true" applyAlignment="true">
      <alignment horizontal="right" vertical="center"/>
    </xf>
    <xf numFmtId="0" fontId="5" fillId="0" borderId="6" xfId="755" applyFont="true" applyFill="true" applyBorder="true" applyAlignment="true">
      <alignment horizontal="center" vertical="center" wrapText="true"/>
    </xf>
    <xf numFmtId="0" fontId="24" fillId="0" borderId="7" xfId="786" applyFont="true" applyFill="true" applyBorder="true" applyAlignment="true">
      <alignment horizontal="center" vertical="center" wrapText="true"/>
    </xf>
    <xf numFmtId="0" fontId="24" fillId="0" borderId="8" xfId="786" applyFont="true" applyFill="true" applyBorder="true" applyAlignment="true">
      <alignment horizontal="center" vertical="center"/>
    </xf>
    <xf numFmtId="0" fontId="5" fillId="0" borderId="9" xfId="635" applyNumberFormat="true" applyFont="true" applyFill="true" applyBorder="true" applyAlignment="true" applyProtection="true">
      <alignment horizontal="left" vertical="center" indent="1"/>
    </xf>
    <xf numFmtId="177" fontId="0" fillId="0" borderId="10" xfId="635" applyNumberFormat="true" applyFont="true" applyFill="true" applyBorder="true" applyAlignment="true" applyProtection="true">
      <alignment horizontal="right" vertical="center"/>
    </xf>
    <xf numFmtId="177" fontId="0" fillId="0" borderId="11" xfId="635" applyNumberFormat="true" applyFont="true" applyFill="true" applyBorder="true" applyAlignment="true" applyProtection="true">
      <alignment horizontal="right" vertical="center"/>
    </xf>
    <xf numFmtId="0" fontId="0" fillId="0" borderId="9" xfId="635" applyNumberFormat="true" applyFont="true" applyFill="true" applyBorder="true" applyAlignment="true" applyProtection="true">
      <alignment horizontal="left" vertical="center" indent="1"/>
    </xf>
    <xf numFmtId="0" fontId="0" fillId="0" borderId="9" xfId="635" applyNumberFormat="true" applyFont="true" applyFill="true" applyBorder="true" applyAlignment="true" applyProtection="true">
      <alignment horizontal="left" vertical="center" indent="2"/>
    </xf>
    <xf numFmtId="0" fontId="0" fillId="0" borderId="12" xfId="635" applyNumberFormat="true" applyFont="true" applyFill="true" applyBorder="true" applyAlignment="true" applyProtection="true">
      <alignment horizontal="left" vertical="center" indent="1"/>
    </xf>
    <xf numFmtId="177" fontId="0" fillId="0" borderId="13" xfId="635" applyNumberFormat="true" applyFont="true" applyFill="true" applyBorder="true" applyAlignment="true" applyProtection="true">
      <alignment horizontal="right" vertical="center"/>
    </xf>
    <xf numFmtId="177" fontId="0" fillId="0" borderId="14" xfId="635" applyNumberFormat="true" applyFont="true" applyFill="true" applyBorder="true" applyAlignment="true" applyProtection="true">
      <alignment horizontal="right" vertical="center"/>
    </xf>
    <xf numFmtId="0" fontId="0" fillId="0" borderId="0" xfId="755" applyFont="true" applyFill="true" applyAlignment="true">
      <alignment vertical="center"/>
    </xf>
    <xf numFmtId="177" fontId="1" fillId="0" borderId="0" xfId="635" applyNumberFormat="true" applyFill="true">
      <alignment vertical="center"/>
    </xf>
    <xf numFmtId="198" fontId="1" fillId="0" borderId="0" xfId="635" applyNumberFormat="true" applyFill="true">
      <alignment vertical="center"/>
    </xf>
    <xf numFmtId="178" fontId="1" fillId="0" borderId="0" xfId="635" applyNumberFormat="true" applyFill="true">
      <alignment vertical="center"/>
    </xf>
    <xf numFmtId="0" fontId="19" fillId="0" borderId="0" xfId="755" applyFont="true" applyFill="true" applyAlignment="true">
      <alignment vertical="top"/>
    </xf>
    <xf numFmtId="0" fontId="0" fillId="0" borderId="0" xfId="755" applyFont="true" applyFill="true" applyAlignment="true">
      <alignment vertical="center" wrapText="true"/>
    </xf>
    <xf numFmtId="180" fontId="0" fillId="0" borderId="0" xfId="755" applyNumberFormat="true" applyFont="true" applyFill="true" applyAlignment="true">
      <alignment vertical="center"/>
    </xf>
    <xf numFmtId="0" fontId="9" fillId="0" borderId="0" xfId="755" applyFont="true" applyFill="true" applyAlignment="true">
      <alignment horizontal="center" vertical="center"/>
    </xf>
    <xf numFmtId="178" fontId="0" fillId="0" borderId="0" xfId="755" applyNumberFormat="true" applyFont="true" applyFill="true" applyAlignment="true">
      <alignment horizontal="right" vertical="center"/>
    </xf>
    <xf numFmtId="0" fontId="5" fillId="0" borderId="6" xfId="755" applyFont="true" applyFill="true" applyBorder="true" applyAlignment="true">
      <alignment horizontal="centerContinuous" vertical="center" wrapText="true"/>
    </xf>
    <xf numFmtId="180" fontId="5" fillId="0" borderId="7" xfId="755" applyNumberFormat="true" applyFont="true" applyFill="true" applyBorder="true" applyAlignment="true">
      <alignment horizontal="center" vertical="center" wrapText="true"/>
    </xf>
    <xf numFmtId="180" fontId="5" fillId="0" borderId="8" xfId="755" applyNumberFormat="true" applyFont="true" applyFill="true" applyBorder="true" applyAlignment="true">
      <alignment horizontal="center" vertical="center" wrapText="true"/>
    </xf>
    <xf numFmtId="0" fontId="20" fillId="0" borderId="9" xfId="755" applyFont="true" applyFill="true" applyBorder="true" applyAlignment="true">
      <alignment horizontal="left" vertical="center" wrapText="true" indent="1"/>
    </xf>
    <xf numFmtId="41" fontId="0" fillId="0" borderId="10" xfId="265" applyFont="true" applyFill="true" applyBorder="true" applyAlignment="true">
      <alignment horizontal="right" vertical="center"/>
    </xf>
    <xf numFmtId="41" fontId="0" fillId="0" borderId="11" xfId="265" applyFont="true" applyFill="true" applyBorder="true" applyAlignment="true">
      <alignment horizontal="right" vertical="center"/>
    </xf>
    <xf numFmtId="0" fontId="0" fillId="0" borderId="9" xfId="755" applyFont="true" applyFill="true" applyBorder="true" applyAlignment="true">
      <alignment horizontal="left" vertical="center" indent="1"/>
    </xf>
    <xf numFmtId="41" fontId="0" fillId="0" borderId="10" xfId="265" applyFont="true" applyBorder="true" applyAlignment="true">
      <alignment vertical="center"/>
    </xf>
    <xf numFmtId="41" fontId="0" fillId="0" borderId="11" xfId="265" applyFont="true" applyBorder="true" applyAlignment="true">
      <alignment vertical="center"/>
    </xf>
    <xf numFmtId="0" fontId="0" fillId="0" borderId="9" xfId="755" applyFont="true" applyFill="true" applyBorder="true" applyAlignment="true">
      <alignment horizontal="left" vertical="center" indent="2"/>
    </xf>
    <xf numFmtId="182" fontId="3" fillId="0" borderId="10" xfId="273" applyNumberFormat="true" applyFont="true" applyFill="true" applyBorder="true" applyAlignment="true">
      <alignment vertical="center"/>
    </xf>
    <xf numFmtId="0" fontId="3" fillId="0" borderId="11" xfId="0" applyFont="true" applyFill="true" applyBorder="true" applyAlignment="true">
      <alignment vertical="center"/>
    </xf>
    <xf numFmtId="0" fontId="0" fillId="0" borderId="12" xfId="755" applyFont="true" applyFill="true" applyBorder="true" applyAlignment="true">
      <alignment horizontal="left" vertical="center" indent="1"/>
    </xf>
    <xf numFmtId="180" fontId="0" fillId="0" borderId="13" xfId="507" applyNumberFormat="true" applyFont="true" applyFill="true" applyBorder="true" applyAlignment="true">
      <alignment vertical="center"/>
    </xf>
    <xf numFmtId="180" fontId="0" fillId="0" borderId="14" xfId="507" applyNumberFormat="true" applyFont="true" applyFill="true" applyBorder="true" applyAlignment="true">
      <alignment vertical="center"/>
    </xf>
    <xf numFmtId="0" fontId="22" fillId="4" borderId="0" xfId="610" applyFont="true" applyFill="true">
      <alignment vertical="center"/>
    </xf>
    <xf numFmtId="0" fontId="1" fillId="0" borderId="0" xfId="611" applyFill="true"/>
    <xf numFmtId="0" fontId="1" fillId="4" borderId="0" xfId="611" applyFill="true"/>
    <xf numFmtId="0" fontId="22" fillId="0" borderId="0" xfId="610" applyFont="true" applyFill="true">
      <alignment vertical="center"/>
    </xf>
    <xf numFmtId="182" fontId="1" fillId="0" borderId="0" xfId="801" applyNumberFormat="true" applyFont="true" applyFill="true" applyAlignment="true">
      <alignment vertical="center"/>
    </xf>
    <xf numFmtId="182" fontId="22" fillId="0" borderId="0" xfId="801" applyNumberFormat="true" applyFont="true" applyFill="true" applyAlignment="true">
      <alignment vertical="center"/>
    </xf>
    <xf numFmtId="0" fontId="26" fillId="2" borderId="0" xfId="0" applyFont="true" applyFill="true" applyAlignment="true">
      <alignment horizontal="center" vertical="center"/>
    </xf>
    <xf numFmtId="0" fontId="26" fillId="0" borderId="0" xfId="0" applyFont="true" applyFill="true" applyAlignment="true">
      <alignment horizontal="center" vertical="center"/>
    </xf>
    <xf numFmtId="0" fontId="5" fillId="2" borderId="0" xfId="0" applyFont="true" applyFill="true" applyAlignment="true">
      <alignment vertical="center"/>
    </xf>
    <xf numFmtId="184" fontId="1" fillId="2" borderId="0" xfId="0" applyNumberFormat="true" applyFont="true" applyFill="true" applyAlignment="true">
      <alignment vertical="center"/>
    </xf>
    <xf numFmtId="184" fontId="1" fillId="0" borderId="0" xfId="0" applyNumberFormat="true" applyFont="true" applyFill="true" applyAlignment="true">
      <alignment vertical="center"/>
    </xf>
    <xf numFmtId="0" fontId="1" fillId="2" borderId="0" xfId="0" applyFont="true" applyFill="true" applyAlignment="true">
      <alignment vertical="center"/>
    </xf>
    <xf numFmtId="0" fontId="24" fillId="2" borderId="6" xfId="0" applyFont="true" applyFill="true" applyBorder="true" applyAlignment="true">
      <alignment horizontal="center" vertical="center"/>
    </xf>
    <xf numFmtId="0" fontId="24" fillId="2" borderId="7" xfId="0" applyFont="true" applyFill="true" applyBorder="true" applyAlignment="true">
      <alignment horizontal="center" vertical="center" wrapText="true"/>
    </xf>
    <xf numFmtId="0" fontId="24" fillId="0" borderId="7" xfId="0" applyFont="true" applyFill="true" applyBorder="true" applyAlignment="true">
      <alignment horizontal="center" vertical="center"/>
    </xf>
    <xf numFmtId="0" fontId="27" fillId="5" borderId="1" xfId="0" applyNumberFormat="true" applyFont="true" applyFill="true" applyBorder="true" applyAlignment="true" applyProtection="true">
      <alignment horizontal="center" vertical="center"/>
    </xf>
    <xf numFmtId="182" fontId="27" fillId="5" borderId="1" xfId="273" applyNumberFormat="true" applyFont="true" applyFill="true" applyBorder="true" applyAlignment="true" applyProtection="true">
      <alignment horizontal="center" vertical="center"/>
    </xf>
    <xf numFmtId="9" fontId="3" fillId="5" borderId="1" xfId="153" applyFont="true" applyFill="true" applyBorder="true" applyAlignment="true" applyProtection="true">
      <alignment horizontal="right" vertical="center"/>
    </xf>
    <xf numFmtId="0" fontId="27" fillId="6" borderId="1" xfId="0" applyNumberFormat="true" applyFont="true" applyFill="true" applyBorder="true" applyAlignment="true" applyProtection="true">
      <alignment horizontal="left" vertical="center"/>
    </xf>
    <xf numFmtId="182" fontId="27" fillId="6" borderId="1" xfId="273" applyNumberFormat="true" applyFont="true" applyFill="true" applyBorder="true" applyAlignment="true" applyProtection="true">
      <alignment horizontal="left" vertical="center"/>
    </xf>
    <xf numFmtId="9" fontId="3" fillId="6" borderId="1" xfId="153" applyFont="true" applyFill="true" applyBorder="true" applyAlignment="true" applyProtection="true">
      <alignment horizontal="right" vertical="center"/>
    </xf>
    <xf numFmtId="0" fontId="3" fillId="0" borderId="1" xfId="0" applyNumberFormat="true" applyFont="true" applyFill="true" applyBorder="true" applyAlignment="true" applyProtection="true">
      <alignment horizontal="left" vertical="center"/>
    </xf>
    <xf numFmtId="182" fontId="3" fillId="0" borderId="1" xfId="273" applyNumberFormat="true" applyFont="true" applyFill="true" applyBorder="true" applyAlignment="true" applyProtection="true">
      <alignment horizontal="left" vertical="center"/>
    </xf>
    <xf numFmtId="9" fontId="3" fillId="0" borderId="1" xfId="153" applyFont="true" applyFill="true" applyBorder="true" applyAlignment="true" applyProtection="true">
      <alignment horizontal="right" vertical="center"/>
    </xf>
    <xf numFmtId="182" fontId="3" fillId="0" borderId="1" xfId="273" applyNumberFormat="true" applyFont="true" applyFill="true" applyBorder="true" applyAlignment="true" applyProtection="true">
      <alignment horizontal="right" vertical="center"/>
    </xf>
    <xf numFmtId="182" fontId="27" fillId="6" borderId="1" xfId="273" applyNumberFormat="true" applyFont="true" applyFill="true" applyBorder="true" applyAlignment="true" applyProtection="true">
      <alignment horizontal="right" vertical="center"/>
    </xf>
    <xf numFmtId="182" fontId="27" fillId="0" borderId="1" xfId="273" applyNumberFormat="true" applyFont="true" applyFill="true" applyBorder="true" applyAlignment="true" applyProtection="true">
      <alignment horizontal="left" vertical="center"/>
    </xf>
    <xf numFmtId="9" fontId="27" fillId="6" borderId="1" xfId="153" applyFont="true" applyFill="true" applyBorder="true" applyAlignment="true" applyProtection="true">
      <alignment horizontal="right" vertical="center"/>
    </xf>
    <xf numFmtId="0" fontId="1" fillId="2" borderId="0" xfId="0" applyFont="true" applyFill="true" applyAlignment="true">
      <alignment horizontal="right" vertical="center"/>
    </xf>
    <xf numFmtId="0" fontId="24" fillId="2" borderId="8" xfId="0" applyFont="true" applyFill="true" applyBorder="true" applyAlignment="true">
      <alignment horizontal="center" vertical="center"/>
    </xf>
    <xf numFmtId="3" fontId="3" fillId="5" borderId="1" xfId="0" applyNumberFormat="true" applyFont="true" applyFill="true" applyBorder="true" applyAlignment="true" applyProtection="true">
      <alignment horizontal="right" vertical="center"/>
    </xf>
    <xf numFmtId="3" fontId="3" fillId="6" borderId="1" xfId="0" applyNumberFormat="true" applyFont="true" applyFill="true" applyBorder="true" applyAlignment="true" applyProtection="true">
      <alignment horizontal="right" vertical="center"/>
    </xf>
    <xf numFmtId="3" fontId="3" fillId="0" borderId="1" xfId="0" applyNumberFormat="true" applyFont="true" applyFill="true" applyBorder="true" applyAlignment="true" applyProtection="true">
      <alignment horizontal="right" vertical="center"/>
    </xf>
    <xf numFmtId="182" fontId="3" fillId="0" borderId="1" xfId="801" applyNumberFormat="true" applyFont="true" applyFill="true" applyBorder="true" applyAlignment="true">
      <alignment vertical="center"/>
    </xf>
    <xf numFmtId="0" fontId="1" fillId="7" borderId="0" xfId="0" applyFont="true" applyFill="true" applyAlignment="true"/>
    <xf numFmtId="0" fontId="1" fillId="8" borderId="0" xfId="0" applyFont="true" applyFill="true" applyAlignment="true"/>
    <xf numFmtId="0" fontId="1" fillId="0" borderId="0" xfId="0" applyFont="true" applyFill="true" applyAlignment="true">
      <alignment horizontal="center"/>
    </xf>
    <xf numFmtId="0" fontId="1" fillId="2" borderId="0" xfId="0" applyFont="true" applyFill="true" applyAlignment="true">
      <alignment horizontal="center" vertical="center"/>
    </xf>
    <xf numFmtId="0" fontId="28" fillId="0" borderId="9" xfId="0" applyNumberFormat="true" applyFont="true" applyFill="true" applyBorder="true" applyAlignment="true" applyProtection="true">
      <alignment horizontal="left" vertical="center"/>
    </xf>
    <xf numFmtId="3" fontId="3" fillId="0" borderId="10" xfId="0" applyNumberFormat="true" applyFont="true" applyFill="true" applyBorder="true" applyAlignment="true" applyProtection="true">
      <alignment horizontal="right" vertical="center"/>
    </xf>
    <xf numFmtId="9" fontId="3" fillId="0" borderId="10" xfId="153" applyFont="true" applyFill="true" applyBorder="true" applyAlignment="true">
      <alignment horizontal="center"/>
    </xf>
    <xf numFmtId="0" fontId="28" fillId="8" borderId="9" xfId="0" applyNumberFormat="true" applyFont="true" applyFill="true" applyBorder="true" applyAlignment="true" applyProtection="true">
      <alignment horizontal="left" vertical="center"/>
    </xf>
    <xf numFmtId="3" fontId="3" fillId="8" borderId="10" xfId="0" applyNumberFormat="true" applyFont="true" applyFill="true" applyBorder="true" applyAlignment="true" applyProtection="true">
      <alignment horizontal="right" vertical="center"/>
    </xf>
    <xf numFmtId="9" fontId="3" fillId="8" borderId="10" xfId="153" applyFont="true" applyFill="true" applyBorder="true" applyAlignment="true">
      <alignment horizontal="center"/>
    </xf>
    <xf numFmtId="0" fontId="28" fillId="7" borderId="9" xfId="0" applyNumberFormat="true" applyFont="true" applyFill="true" applyBorder="true" applyAlignment="true" applyProtection="true">
      <alignment horizontal="left" vertical="center"/>
    </xf>
    <xf numFmtId="3" fontId="3" fillId="7" borderId="10" xfId="0" applyNumberFormat="true" applyFont="true" applyFill="true" applyBorder="true" applyAlignment="true" applyProtection="true">
      <alignment horizontal="right" vertical="center"/>
    </xf>
    <xf numFmtId="9" fontId="3" fillId="7" borderId="10" xfId="153" applyFont="true" applyFill="true" applyBorder="true" applyAlignment="true">
      <alignment horizontal="center"/>
    </xf>
    <xf numFmtId="0" fontId="29" fillId="0" borderId="9" xfId="0" applyNumberFormat="true" applyFont="true" applyFill="true" applyBorder="true" applyAlignment="true" applyProtection="true">
      <alignment horizontal="left" vertical="center"/>
    </xf>
    <xf numFmtId="182" fontId="1" fillId="0" borderId="11" xfId="273" applyNumberFormat="true" applyFont="true" applyFill="true" applyBorder="true" applyAlignment="true"/>
    <xf numFmtId="182" fontId="1" fillId="8" borderId="11" xfId="273" applyNumberFormat="true" applyFont="true" applyFill="true" applyBorder="true" applyAlignment="true"/>
    <xf numFmtId="182" fontId="1" fillId="7" borderId="11" xfId="273" applyNumberFormat="true" applyFont="true" applyFill="true" applyBorder="true" applyAlignment="true"/>
    <xf numFmtId="3" fontId="30" fillId="0" borderId="10" xfId="0" applyNumberFormat="true" applyFont="true" applyFill="true" applyBorder="true" applyAlignment="true" applyProtection="true">
      <alignment horizontal="right" vertical="center"/>
    </xf>
    <xf numFmtId="0" fontId="29" fillId="0" borderId="12" xfId="0" applyNumberFormat="true" applyFont="true" applyFill="true" applyBorder="true" applyAlignment="true" applyProtection="true">
      <alignment horizontal="left" vertical="center"/>
    </xf>
    <xf numFmtId="0" fontId="28" fillId="8" borderId="15" xfId="0" applyNumberFormat="true" applyFont="true" applyFill="true" applyBorder="true" applyAlignment="true" applyProtection="true">
      <alignment horizontal="left" vertical="center"/>
    </xf>
    <xf numFmtId="0" fontId="28" fillId="0" borderId="12" xfId="0" applyNumberFormat="true" applyFont="true" applyFill="true" applyBorder="true" applyAlignment="true" applyProtection="true">
      <alignment horizontal="left" vertical="center"/>
    </xf>
    <xf numFmtId="3" fontId="3" fillId="0" borderId="13" xfId="0" applyNumberFormat="true" applyFont="true" applyFill="true" applyBorder="true" applyAlignment="true" applyProtection="true">
      <alignment horizontal="right" vertical="center"/>
    </xf>
    <xf numFmtId="9" fontId="3" fillId="0" borderId="13" xfId="153" applyFont="true" applyFill="true" applyBorder="true" applyAlignment="true">
      <alignment horizontal="center"/>
    </xf>
    <xf numFmtId="182" fontId="1" fillId="0" borderId="14" xfId="273" applyNumberFormat="true" applyFont="true" applyFill="true" applyBorder="true" applyAlignment="true"/>
    <xf numFmtId="0" fontId="1" fillId="0" borderId="0" xfId="154"/>
    <xf numFmtId="179" fontId="1" fillId="0" borderId="0" xfId="153" applyNumberFormat="true" applyFont="true" applyFill="true" applyBorder="true" applyAlignment="true" applyProtection="true"/>
    <xf numFmtId="0" fontId="31" fillId="0" borderId="0" xfId="475" applyFont="true" applyAlignment="true">
      <alignment horizontal="center" vertical="center"/>
    </xf>
    <xf numFmtId="0" fontId="1" fillId="0" borderId="0" xfId="154" applyAlignment="true">
      <alignment vertical="center"/>
    </xf>
    <xf numFmtId="0" fontId="0" fillId="0" borderId="1" xfId="475" applyFont="true" applyBorder="true" applyAlignment="true">
      <alignment horizontal="center" vertical="center"/>
    </xf>
    <xf numFmtId="0" fontId="0" fillId="0" borderId="1" xfId="475" applyFont="true" applyBorder="true" applyAlignment="true">
      <alignment horizontal="center" vertical="center" wrapText="true"/>
    </xf>
    <xf numFmtId="0" fontId="0" fillId="0" borderId="1" xfId="475" applyNumberFormat="true" applyFont="true" applyBorder="true" applyAlignment="true">
      <alignment horizontal="center" vertical="center" wrapText="true"/>
    </xf>
    <xf numFmtId="0" fontId="0" fillId="0" borderId="1" xfId="475" applyNumberFormat="true" applyFont="true" applyFill="true" applyBorder="true" applyAlignment="true">
      <alignment horizontal="center" vertical="center" wrapText="true"/>
    </xf>
    <xf numFmtId="0" fontId="24" fillId="9" borderId="1" xfId="475" applyFont="true" applyFill="true" applyBorder="true" applyAlignment="true">
      <alignment horizontal="center" vertical="center"/>
    </xf>
    <xf numFmtId="182" fontId="24" fillId="9" borderId="1" xfId="273" applyNumberFormat="true" applyFont="true" applyFill="true" applyBorder="true" applyAlignment="true" applyProtection="true">
      <alignment horizontal="center" vertical="center"/>
    </xf>
    <xf numFmtId="182" fontId="24" fillId="0" borderId="1" xfId="273" applyNumberFormat="true" applyFont="true" applyFill="true" applyBorder="true" applyAlignment="true" applyProtection="true">
      <alignment horizontal="center" vertical="center"/>
    </xf>
    <xf numFmtId="0" fontId="0" fillId="0" borderId="1" xfId="475" applyFont="true" applyFill="true" applyBorder="true" applyAlignment="true">
      <alignment horizontal="left" vertical="center"/>
    </xf>
    <xf numFmtId="182" fontId="1" fillId="0" borderId="1" xfId="273" applyNumberFormat="true" applyFont="true" applyBorder="true" applyAlignment="true">
      <alignment horizontal="right" vertical="center" shrinkToFit="true"/>
    </xf>
    <xf numFmtId="182" fontId="0" fillId="0" borderId="1" xfId="273" applyNumberFormat="true" applyFont="true" applyFill="true" applyBorder="true" applyAlignment="true" applyProtection="true">
      <alignment horizontal="center" vertical="center"/>
    </xf>
    <xf numFmtId="0" fontId="8" fillId="0" borderId="1" xfId="475" applyFont="true" applyFill="true" applyBorder="true" applyAlignment="true">
      <alignment horizontal="left" vertical="center"/>
    </xf>
    <xf numFmtId="182" fontId="8" fillId="0" borderId="1" xfId="273" applyNumberFormat="true" applyFont="true" applyFill="true" applyBorder="true" applyAlignment="true" applyProtection="true">
      <alignment horizontal="center" vertical="center"/>
    </xf>
    <xf numFmtId="182" fontId="1" fillId="2" borderId="1" xfId="273" applyNumberFormat="true" applyFont="true" applyFill="true" applyBorder="true" applyAlignment="true" applyProtection="true">
      <alignment horizontal="center" vertical="center"/>
    </xf>
    <xf numFmtId="0" fontId="32" fillId="0" borderId="1" xfId="475" applyFont="true" applyFill="true" applyBorder="true" applyAlignment="true">
      <alignment horizontal="left" vertical="center"/>
    </xf>
    <xf numFmtId="182" fontId="1" fillId="0" borderId="1" xfId="273" applyNumberFormat="true" applyFont="true" applyBorder="true" applyAlignment="true">
      <alignment horizontal="right" vertical="center"/>
    </xf>
    <xf numFmtId="0" fontId="0" fillId="0" borderId="0" xfId="475" applyFont="true" applyFill="true"/>
    <xf numFmtId="0" fontId="0" fillId="0" borderId="0" xfId="475" applyFont="true"/>
    <xf numFmtId="0" fontId="0" fillId="0" borderId="16" xfId="475" applyFont="true" applyBorder="true" applyAlignment="true">
      <alignment horizontal="right" vertical="center"/>
    </xf>
    <xf numFmtId="0" fontId="3" fillId="0" borderId="1" xfId="475" applyFont="true" applyFill="true" applyBorder="true" applyAlignment="true">
      <alignment horizontal="center" vertical="center" wrapText="true"/>
    </xf>
    <xf numFmtId="0" fontId="3" fillId="0" borderId="1" xfId="475" applyFont="true" applyBorder="true" applyAlignment="true">
      <alignment horizontal="center" vertical="center" wrapText="true"/>
    </xf>
    <xf numFmtId="180" fontId="24" fillId="0" borderId="1" xfId="475" applyNumberFormat="true" applyFont="true" applyFill="true" applyBorder="true" applyAlignment="true">
      <alignment horizontal="center" vertical="center"/>
    </xf>
    <xf numFmtId="179" fontId="24" fillId="0" borderId="1" xfId="153" applyNumberFormat="true" applyFont="true" applyFill="true" applyBorder="true" applyAlignment="true" applyProtection="true">
      <alignment horizontal="center" vertical="center"/>
    </xf>
    <xf numFmtId="182" fontId="0" fillId="0" borderId="1" xfId="273" applyNumberFormat="true" applyFont="true" applyFill="true" applyBorder="true" applyAlignment="true">
      <alignment vertical="center"/>
    </xf>
    <xf numFmtId="179" fontId="0" fillId="0" borderId="1" xfId="153" applyNumberFormat="true" applyFont="true" applyFill="true" applyBorder="true" applyAlignment="true">
      <alignment vertical="center"/>
    </xf>
    <xf numFmtId="179" fontId="1" fillId="0" borderId="1" xfId="153" applyNumberFormat="true" applyFont="true" applyFill="true" applyBorder="true" applyAlignment="true" applyProtection="true">
      <alignment horizontal="center" vertical="center"/>
    </xf>
    <xf numFmtId="179" fontId="31" fillId="0" borderId="0" xfId="153" applyNumberFormat="true" applyFont="true" applyFill="true" applyBorder="true" applyAlignment="true" applyProtection="true">
      <alignment horizontal="center" vertical="center"/>
    </xf>
    <xf numFmtId="179" fontId="0" fillId="0" borderId="16" xfId="153" applyNumberFormat="true" applyFont="true" applyFill="true" applyBorder="true" applyAlignment="true" applyProtection="true">
      <alignment horizontal="right" vertical="center"/>
    </xf>
    <xf numFmtId="179" fontId="32" fillId="0" borderId="1" xfId="153" applyNumberFormat="true" applyFont="true" applyFill="true" applyBorder="true" applyAlignment="true" applyProtection="true">
      <alignment horizontal="center" vertical="center" wrapText="true"/>
    </xf>
    <xf numFmtId="179" fontId="33" fillId="0" borderId="1" xfId="153" applyNumberFormat="true" applyFont="true" applyFill="true" applyBorder="true" applyAlignment="true" applyProtection="true">
      <alignment vertical="center"/>
    </xf>
    <xf numFmtId="179" fontId="0" fillId="0" borderId="1" xfId="153" applyNumberFormat="true" applyFont="true" applyFill="true" applyBorder="true" applyAlignment="true" applyProtection="true">
      <alignment vertical="center"/>
    </xf>
    <xf numFmtId="0" fontId="5" fillId="0" borderId="0" xfId="755" applyFont="true" applyFill="true" applyAlignment="true">
      <alignment vertical="center"/>
    </xf>
    <xf numFmtId="0" fontId="34" fillId="0" borderId="0" xfId="755" applyFont="true" applyFill="true" applyAlignment="true">
      <alignment vertical="center"/>
    </xf>
    <xf numFmtId="178" fontId="0" fillId="0" borderId="0" xfId="755" applyNumberFormat="true" applyFont="true" applyFill="true" applyAlignment="true">
      <alignment vertical="center"/>
    </xf>
    <xf numFmtId="0" fontId="26" fillId="0" borderId="0" xfId="755" applyFont="true" applyFill="true" applyAlignment="true">
      <alignment horizontal="center" vertical="center"/>
    </xf>
    <xf numFmtId="0" fontId="5" fillId="0" borderId="1" xfId="755" applyFont="true" applyFill="true" applyBorder="true" applyAlignment="true">
      <alignment horizontal="centerContinuous" vertical="center" wrapText="true"/>
    </xf>
    <xf numFmtId="180" fontId="5" fillId="0" borderId="1" xfId="755" applyNumberFormat="true" applyFont="true" applyFill="true" applyBorder="true" applyAlignment="true">
      <alignment horizontal="center" vertical="center" wrapText="true"/>
    </xf>
    <xf numFmtId="178" fontId="5" fillId="0" borderId="1" xfId="755" applyNumberFormat="true" applyFont="true" applyFill="true" applyBorder="true" applyAlignment="true">
      <alignment horizontal="center" vertical="center" wrapText="true"/>
    </xf>
    <xf numFmtId="0" fontId="5" fillId="0" borderId="1" xfId="755" applyFont="true" applyFill="true" applyBorder="true" applyAlignment="true">
      <alignment horizontal="left" vertical="center" wrapText="true" indent="1"/>
    </xf>
    <xf numFmtId="180" fontId="0" fillId="0" borderId="1" xfId="755" applyNumberFormat="true" applyFont="true" applyFill="true" applyBorder="true" applyAlignment="true">
      <alignment horizontal="right" vertical="center"/>
    </xf>
    <xf numFmtId="179" fontId="0" fillId="0" borderId="1" xfId="507" applyNumberFormat="true" applyFont="true" applyFill="true" applyBorder="true" applyAlignment="true">
      <alignment vertical="center"/>
    </xf>
    <xf numFmtId="0" fontId="5" fillId="0" borderId="1" xfId="755" applyFont="true" applyFill="true" applyBorder="true" applyAlignment="true">
      <alignment horizontal="left" vertical="center" indent="1"/>
    </xf>
    <xf numFmtId="0" fontId="0" fillId="0" borderId="1" xfId="755" applyFont="true" applyFill="true" applyBorder="true" applyAlignment="true">
      <alignment horizontal="left" vertical="center" indent="1"/>
    </xf>
    <xf numFmtId="180" fontId="0" fillId="0" borderId="1" xfId="507" applyNumberFormat="true" applyFont="true" applyFill="true" applyBorder="true" applyAlignment="true">
      <alignment horizontal="right" vertical="center"/>
    </xf>
    <xf numFmtId="180" fontId="19" fillId="0" borderId="0" xfId="755" applyNumberFormat="true" applyFont="true" applyFill="true" applyAlignment="true">
      <alignment vertical="top"/>
    </xf>
    <xf numFmtId="180" fontId="0" fillId="0" borderId="0" xfId="755" applyNumberFormat="true" applyFont="true" applyFill="true" applyAlignment="true">
      <alignment horizontal="right" vertical="center"/>
    </xf>
    <xf numFmtId="180" fontId="0" fillId="0" borderId="0" xfId="755" applyNumberFormat="true" applyFont="true" applyFill="true" applyAlignment="true">
      <alignment vertical="center" wrapText="true"/>
    </xf>
    <xf numFmtId="179" fontId="5" fillId="0" borderId="0" xfId="755" applyNumberFormat="true" applyFont="true" applyFill="true" applyAlignment="true">
      <alignment vertical="center"/>
    </xf>
    <xf numFmtId="180" fontId="5" fillId="0" borderId="0" xfId="755" applyNumberFormat="true" applyFont="true" applyFill="true" applyAlignment="true">
      <alignment vertical="center"/>
    </xf>
    <xf numFmtId="180" fontId="34" fillId="0" borderId="0" xfId="755" applyNumberFormat="true" applyFont="true" applyFill="true" applyAlignment="true">
      <alignment vertical="center"/>
    </xf>
    <xf numFmtId="0" fontId="1" fillId="0" borderId="0" xfId="515" applyFont="true"/>
    <xf numFmtId="0" fontId="9" fillId="0" borderId="0" xfId="515" applyFont="true"/>
    <xf numFmtId="0" fontId="35" fillId="0" borderId="0" xfId="515" applyFont="true"/>
    <xf numFmtId="0" fontId="36" fillId="0" borderId="0" xfId="515" applyFont="true" applyAlignment="true">
      <alignment horizontal="center"/>
    </xf>
    <xf numFmtId="57" fontId="37" fillId="0" borderId="0" xfId="515" applyNumberFormat="true" applyFont="true" applyAlignment="true">
      <alignment horizontal="center"/>
    </xf>
    <xf numFmtId="0" fontId="9" fillId="0" borderId="0" xfId="515" applyFont="true" applyAlignment="true">
      <alignment horizontal="left" vertical="center" wrapText="true"/>
    </xf>
  </cellXfs>
  <cellStyles count="841">
    <cellStyle name="常规" xfId="0" builtinId="0"/>
    <cellStyle name="注释 2" xfId="1"/>
    <cellStyle name="样式 1" xfId="2"/>
    <cellStyle name="小数" xfId="3"/>
    <cellStyle name="未定义" xfId="4"/>
    <cellStyle name="输入 2" xfId="5"/>
    <cellStyle name="输出 2" xfId="6"/>
    <cellStyle name="强调文字颜色 5 2" xfId="7"/>
    <cellStyle name="强调文字颜色 1 2" xfId="8"/>
    <cellStyle name="强调 1" xfId="9"/>
    <cellStyle name="好_汇总表" xfId="10"/>
    <cellStyle name="差_汇总-县级财政报表附表" xfId="11"/>
    <cellStyle name="差_卫生(按照总人口测算）—20080416_不含人员经费系数_财力性转移支付2010年预算参考数" xfId="12"/>
    <cellStyle name="差_核定人数对比_财力性转移支付2010年预算参考数" xfId="13"/>
    <cellStyle name="好_其他部门(按照总人口测算）—20080416_民生政策最低支出需求" xfId="14"/>
    <cellStyle name="差_核定人数对比" xfId="15"/>
    <cellStyle name="差_行政（人员）_县市旗测算-新科目（含人口规模效应）_财力性转移支付2010年预算参考数" xfId="16"/>
    <cellStyle name="好_市辖区测算20080510_县市旗测算-新科目（含人口规模效应）_财力性转移支付2010年预算参考数" xfId="17"/>
    <cellStyle name="표준_0N-HANDLING " xfId="18"/>
    <cellStyle name="好_市辖区测算-新科目（20080626）_民生政策最低支出需求" xfId="19"/>
    <cellStyle name="差_河南 缺口县区测算(地方填报)_财力性转移支付2010年预算参考数" xfId="20"/>
    <cellStyle name="差_附表_财力性转移支付2010年预算参考数" xfId="21"/>
    <cellStyle name="差_34青海_1" xfId="22"/>
    <cellStyle name="差_市辖区测算20080510_财力性转移支付2010年预算参考数" xfId="23"/>
    <cellStyle name="Accent6 - 40%" xfId="24"/>
    <cellStyle name="好_缺口县区测算(财政部标准)" xfId="25"/>
    <cellStyle name="差_分县成本差异系数_财力性转移支付2010年预算参考数" xfId="26"/>
    <cellStyle name="差_文体广播事业(按照总人口测算）—20080416" xfId="27"/>
    <cellStyle name="差_分县成本差异系数_不含人员经费系数_财力性转移支付2010年预算参考数" xfId="28"/>
    <cellStyle name="差_分县成本差异系数_不含人员经费系数" xfId="29"/>
    <cellStyle name="好_县市旗测算-新科目（20080627）_不含人员经费系数" xfId="30"/>
    <cellStyle name="差_分析缺口率" xfId="31"/>
    <cellStyle name="差_成本差异系数（含人口规模）_财力性转移支付2010年预算参考数" xfId="32"/>
    <cellStyle name="差_05潍坊" xfId="33"/>
    <cellStyle name="20% - 强调文字颜色 5 2" xfId="34"/>
    <cellStyle name="差_县市旗测算20080508_县市旗测算-新科目（含人口规模效应）" xfId="35"/>
    <cellStyle name="差_汇总" xfId="36"/>
    <cellStyle name="差_县市旗测算-新科目（20080627）_不含人员经费系数_财力性转移支付2010年预算参考数" xfId="37"/>
    <cellStyle name="好_09黑龙江_财力性转移支付2010年预算参考数" xfId="38"/>
    <cellStyle name="差_报表" xfId="39"/>
    <cellStyle name="好_县市旗测算-新科目（20080627）_县市旗测算-新科目（含人口规模效应）" xfId="40"/>
    <cellStyle name="常规 2_004-2010年增消两税返还情况表" xfId="41"/>
    <cellStyle name="差_平邑" xfId="42"/>
    <cellStyle name="差_Book1_财力性转移支付2010年预算参考数" xfId="43"/>
    <cellStyle name="差_2006年30云南" xfId="44"/>
    <cellStyle name="差_Book1" xfId="45"/>
    <cellStyle name="好_一般预算支出口径剔除表" xfId="46"/>
    <cellStyle name="好_其他部门(按照总人口测算）—20080416" xfId="47"/>
    <cellStyle name="差_文体广播事业(按照总人口测算）—20080416_民生政策最低支出需求" xfId="48"/>
    <cellStyle name="好_县市旗测算20080508_不含人员经费系数" xfId="49"/>
    <cellStyle name="好_河南 缺口县区测算(地方填报白)" xfId="50"/>
    <cellStyle name="差_检验表（调整后）" xfId="51"/>
    <cellStyle name="差_不含人员经费系数" xfId="52"/>
    <cellStyle name="差_20河南_财力性转移支付2010年预算参考数" xfId="53"/>
    <cellStyle name="差_2016人代会附表（2015-9-11）（姚局）-财经委" xfId="54"/>
    <cellStyle name="ColLevel_0" xfId="55"/>
    <cellStyle name="强调 3" xfId="56"/>
    <cellStyle name="差_人员工资和公用经费2_财力性转移支付2010年预算参考数" xfId="57"/>
    <cellStyle name="差_28四川" xfId="58"/>
    <cellStyle name="差_卫生部门_财力性转移支付2010年预算参考数" xfId="59"/>
    <cellStyle name="差_人员工资和公用经费_财力性转移支付2010年预算参考数" xfId="60"/>
    <cellStyle name="好_县区合并测算20080421_不含人员经费系数_财力性转移支付2010年预算参考数" xfId="61"/>
    <cellStyle name="差_2016年科目0114" xfId="62"/>
    <cellStyle name="差_2015年社会保险基金预算草案表样（报人大）" xfId="63"/>
    <cellStyle name="好_缺口县区测算（11.13）_财力性转移支付2010年预算参考数" xfId="64"/>
    <cellStyle name="好_河南 缺口县区测算(地方填报)" xfId="65"/>
    <cellStyle name="霓付 [0]_ +Foil &amp; -FOIL &amp; PAPER" xfId="66"/>
    <cellStyle name="差_2008年预计支出与2007年对比" xfId="67"/>
    <cellStyle name="差_2007年一般预算支出剔除_财力性转移支付2010年预算参考数" xfId="68"/>
    <cellStyle name="差_安徽 缺口县区测算(地方填报)1" xfId="69"/>
    <cellStyle name="差_河南 缺口县区测算(地方填报白)_财力性转移支付2010年预算参考数" xfId="70"/>
    <cellStyle name="差_2007年收支情况及2008年收支预计表(汇总表)" xfId="71"/>
    <cellStyle name="差_2006年水利统计指标统计表" xfId="72"/>
    <cellStyle name="20% - Accent4" xfId="73"/>
    <cellStyle name="差_其他部门(按照总人口测算）—20080416_不含人员经费系数" xfId="74"/>
    <cellStyle name="差_30云南_1_财力性转移支付2010年预算参考数" xfId="75"/>
    <cellStyle name="差_卫生(按照总人口测算）—20080416_县市旗测算-新科目（含人口规模效应）" xfId="76"/>
    <cellStyle name="差_2006年22湖南" xfId="77"/>
    <cellStyle name="好_分县成本差异系数_民生政策最低支出需求" xfId="78"/>
    <cellStyle name="差_14安徽_财力性转移支付2010年预算参考数" xfId="79"/>
    <cellStyle name="好_教育(按照总人口测算）—20080416" xfId="80"/>
    <cellStyle name="差_14安徽" xfId="81"/>
    <cellStyle name="差_测算结果汇总" xfId="82"/>
    <cellStyle name="差_11大理_财力性转移支付2010年预算参考数" xfId="83"/>
    <cellStyle name="适中 2" xfId="84"/>
    <cellStyle name="差_1110洱源县_财力性转移支付2010年预算参考数" xfId="85"/>
    <cellStyle name="差_1" xfId="86"/>
    <cellStyle name="好_农林水和城市维护标准支出20080505－县区合计_不含人员经费系数" xfId="87"/>
    <cellStyle name="差_09黑龙江" xfId="88"/>
    <cellStyle name="差_其他部门(按照总人口测算）—20080416_财力性转移支付2010年预算参考数" xfId="89"/>
    <cellStyle name="差_县市旗测算-新科目（20080627）" xfId="90"/>
    <cellStyle name="差_0502通海县" xfId="91"/>
    <cellStyle name="差_33甘肃" xfId="92"/>
    <cellStyle name="好_文体广播事业(按照总人口测算）—20080416_不含人员经费系数" xfId="93"/>
    <cellStyle name="好_核定人数对比_财力性转移支付2010年预算参考数" xfId="94"/>
    <cellStyle name="差_2008计算资料（8月5）" xfId="95"/>
    <cellStyle name="常规 14" xfId="96"/>
    <cellStyle name="好_28四川_财力性转移支付2010年预算参考数" xfId="97"/>
    <cellStyle name="差_危改资金测算" xfId="98"/>
    <cellStyle name="差 2" xfId="99"/>
    <cellStyle name="表标题" xfId="100"/>
    <cellStyle name="常规 6" xfId="101"/>
    <cellStyle name="千位分隔[0]" xfId="102" builtinId="6"/>
    <cellStyle name="强调文字颜色 5" xfId="103" builtinId="45"/>
    <cellStyle name="差_市辖区测算20080510_不含人员经费系数" xfId="104"/>
    <cellStyle name="差_青海 缺口县区测算(地方填报)" xfId="105"/>
    <cellStyle name="标题 5" xfId="106"/>
    <cellStyle name="好_Book2_财力性转移支付2010年预算参考数" xfId="107"/>
    <cellStyle name="40% - 强调文字颜色 4 2" xfId="108"/>
    <cellStyle name="差_市辖区测算20080510" xfId="109"/>
    <cellStyle name="差_县市旗测算-新科目（20080626）_县市旗测算-新科目（含人口规模效应）" xfId="110"/>
    <cellStyle name="好_附表_财力性转移支付2010年预算参考数" xfId="111"/>
    <cellStyle name="千位分隔 3" xfId="112"/>
    <cellStyle name="差_农林水和城市维护标准支出20080505－县区合计_县市旗测算-新科目（含人口规模效应）" xfId="113"/>
    <cellStyle name="差_人员工资和公用经费3_财力性转移支付2010年预算参考数" xfId="114"/>
    <cellStyle name="标题 3 2" xfId="115"/>
    <cellStyle name="Header1" xfId="116"/>
    <cellStyle name="40% - 强调文字颜色 3 2" xfId="117"/>
    <cellStyle name="好_县市旗测算-新科目（20080627）_民生政策最低支出需求" xfId="118"/>
    <cellStyle name="差_2006年27重庆_财力性转移支付2010年预算参考数" xfId="119"/>
    <cellStyle name="差_缺口县区测算(按核定人数)_财力性转移支付2010年预算参考数" xfId="120"/>
    <cellStyle name="差_30云南" xfId="121"/>
    <cellStyle name="差_县市旗测算-新科目（20080626）_县市旗测算-新科目（含人口规模效应）_财力性转移支付2010年预算参考数" xfId="122"/>
    <cellStyle name="差_成本差异系数_财力性转移支付2010年预算参考数" xfId="123"/>
    <cellStyle name="千位分季_新建 Microsoft Excel 工作表" xfId="124"/>
    <cellStyle name="好_汇总" xfId="125"/>
    <cellStyle name="Title" xfId="126"/>
    <cellStyle name="60% - 强调文字颜色 1 2" xfId="127"/>
    <cellStyle name="RowLevel_0" xfId="128"/>
    <cellStyle name="好_县市旗测算-新科目（20080627）" xfId="129"/>
    <cellStyle name="Percent_laroux" xfId="130"/>
    <cellStyle name="Check Cell" xfId="131"/>
    <cellStyle name="差_行政公检法测算_县市旗测算-新科目（含人口规模效应）" xfId="132"/>
    <cellStyle name="差_县区合并测算20080423(按照各省比重）_县市旗测算-新科目（含人口规模效应）" xfId="133"/>
    <cellStyle name="差_同德_财力性转移支付2010年预算参考数" xfId="134"/>
    <cellStyle name="no dec" xfId="135"/>
    <cellStyle name="差_教育(按照总人口测算）—20080416_不含人员经费系数_财力性转移支付2010年预算参考数" xfId="136"/>
    <cellStyle name="计算" xfId="137" builtinId="22"/>
    <cellStyle name="差_成本差异系数（含人口规模）" xfId="138"/>
    <cellStyle name="好_行政(燃修费)_不含人员经费系数_财力性转移支付2010年预算参考数" xfId="139"/>
    <cellStyle name="HEADING2" xfId="140"/>
    <cellStyle name="好_22湖南" xfId="141"/>
    <cellStyle name="差_2008年支出调整_财力性转移支付2010年预算参考数" xfId="142"/>
    <cellStyle name="差_成本差异系数" xfId="143"/>
    <cellStyle name="60% - Accent3" xfId="144"/>
    <cellStyle name="好_530623_2006年县级财政报表附表" xfId="145"/>
    <cellStyle name="差_文体广播事业(按照总人口测算）—20080416_不含人员经费系数" xfId="146"/>
    <cellStyle name="Header2" xfId="147"/>
    <cellStyle name="差_行政公检法测算" xfId="148"/>
    <cellStyle name="Grey" xfId="149"/>
    <cellStyle name="差_其他部门(按照总人口测算）—20080416_县市旗测算-新科目（含人口规模效应）" xfId="150"/>
    <cellStyle name="差_云南省2008年转移支付测算——州市本级考核部分及政策性测算_财力性转移支付2010年预算参考数" xfId="151"/>
    <cellStyle name="好_县市旗测算20080508_民生政策最低支出需求_财力性转移支付2010年预算参考数" xfId="152"/>
    <cellStyle name="百分比" xfId="153" builtinId="5"/>
    <cellStyle name="常规 10" xfId="154"/>
    <cellStyle name="Good" xfId="155"/>
    <cellStyle name="好_教育(按照总人口测算）—20080416_县市旗测算-新科目（含人口规模效应）" xfId="156"/>
    <cellStyle name="差_财政供养人员_财力性转移支付2010年预算参考数" xfId="157"/>
    <cellStyle name="差_测算结果_财力性转移支付2010年预算参考数" xfId="158"/>
    <cellStyle name="差_1110洱源县" xfId="159"/>
    <cellStyle name="Dollar (zero dec)" xfId="160"/>
    <cellStyle name="差_一般预算支出口径剔除表_财力性转移支付2010年预算参考数" xfId="161"/>
    <cellStyle name="Currency1" xfId="162"/>
    <cellStyle name="差_教育(按照总人口测算）—20080416_不含人员经费系数" xfId="163"/>
    <cellStyle name="常规 13" xfId="164"/>
    <cellStyle name="好_2006年27重庆_财力性转移支付2010年预算参考数" xfId="165"/>
    <cellStyle name="Currency_1995" xfId="166"/>
    <cellStyle name="comma zerodec" xfId="167"/>
    <cellStyle name="40% - Accent3" xfId="168"/>
    <cellStyle name="差_其他部门(按照总人口测算）—20080416_民生政策最低支出需求" xfId="169"/>
    <cellStyle name="差_20河南" xfId="170"/>
    <cellStyle name="差_县市旗测算-新科目（20080627）_财力性转移支付2010年预算参考数" xfId="171"/>
    <cellStyle name="差_人员工资和公用经费" xfId="172"/>
    <cellStyle name="差_530623_2006年县级财政报表附表" xfId="173"/>
    <cellStyle name="好_缺口县区测算(按2007支出增长25%测算)" xfId="174"/>
    <cellStyle name="链接单元格 2" xfId="175"/>
    <cellStyle name="Bad" xfId="176"/>
    <cellStyle name="好_县区合并测算20080423(按照各省比重）_不含人员经费系数_财力性转移支付2010年预算参考数" xfId="177"/>
    <cellStyle name="差_汇总表" xfId="178"/>
    <cellStyle name="好_县区合并测算20080423(按照各省比重）_县市旗测算-新科目（含人口规模效应）_财力性转移支付2010年预算参考数" xfId="179"/>
    <cellStyle name="常规_046-2010年土地出让金、四项收费、新增地全年预计---------------- 2" xfId="180"/>
    <cellStyle name="差_07临沂" xfId="181"/>
    <cellStyle name="Accent6 - 20%" xfId="182"/>
    <cellStyle name="_ET_STYLE_NoName_00_" xfId="183"/>
    <cellStyle name="差_分县成本差异系数_民生政策最低支出需求_财力性转移支付2010年预算参考数" xfId="184"/>
    <cellStyle name="差_2006年34青海_财力性转移支付2010年预算参考数" xfId="185"/>
    <cellStyle name="警告文本" xfId="186" builtinId="11"/>
    <cellStyle name="常规 9" xfId="187"/>
    <cellStyle name="差_Book2_财力性转移支付2010年预算参考数" xfId="188"/>
    <cellStyle name="20% - 强调文字颜色 1" xfId="189" builtinId="30"/>
    <cellStyle name="好_同德_财力性转移支付2010年预算参考数" xfId="190"/>
    <cellStyle name="Accent6 - 60%" xfId="191"/>
    <cellStyle name="差_民生政策最低支出需求" xfId="192"/>
    <cellStyle name="60% - 强调文字颜色 3 2" xfId="193"/>
    <cellStyle name="好_市辖区测算20080510_县市旗测算-新科目（含人口规模效应）" xfId="194"/>
    <cellStyle name="差_2007一般预算支出口径剔除表" xfId="195"/>
    <cellStyle name="差_测算结果汇总_财力性转移支付2010年预算参考数" xfId="196"/>
    <cellStyle name="差_09黑龙江_财力性转移支付2010年预算参考数" xfId="197"/>
    <cellStyle name="20% - 强调文字颜色 1 2" xfId="198"/>
    <cellStyle name="?鹎%U龡&amp;H齲_x0001_C铣_x0014__x0007__x0001__x0001_" xfId="199"/>
    <cellStyle name="差_M01-2(州市补助收入)" xfId="200"/>
    <cellStyle name="통화 [0]_BOILER-CO1" xfId="201"/>
    <cellStyle name="差_县市旗测算-新科目（20080626）_不含人员经费系数_财力性转移支付2010年预算参考数" xfId="202"/>
    <cellStyle name="差_2_财力性转移支付2010年预算参考数" xfId="203"/>
    <cellStyle name="超级链接" xfId="204"/>
    <cellStyle name="差_市辖区测算-新科目（20080626）" xfId="205"/>
    <cellStyle name="差_汇总表4" xfId="206"/>
    <cellStyle name="40% - 强调文字颜色 6 2" xfId="207"/>
    <cellStyle name="常规 5" xfId="208"/>
    <cellStyle name="20% - 强调文字颜色 6 2" xfId="209"/>
    <cellStyle name="强调文字颜色 4" xfId="210" builtinId="41"/>
    <cellStyle name="好_县市旗测算-新科目（20080627）_财力性转移支付2010年预算参考数" xfId="211"/>
    <cellStyle name="Output" xfId="212"/>
    <cellStyle name="Accent2 - 60%" xfId="213"/>
    <cellStyle name="好_分县成本差异系数_财力性转移支付2010年预算参考数" xfId="214"/>
    <cellStyle name="差_农林水和城市维护标准支出20080505－县区合计_不含人员经费系数" xfId="215"/>
    <cellStyle name="常规 26" xfId="216"/>
    <cellStyle name="好_11大理_财力性转移支付2010年预算参考数" xfId="217"/>
    <cellStyle name="差_自行调整差异系数顺序" xfId="218"/>
    <cellStyle name="好_青海 缺口县区测算(地方填报)" xfId="219"/>
    <cellStyle name="40% - 强调文字颜色 2" xfId="220" builtinId="35"/>
    <cellStyle name="好_05潍坊" xfId="221"/>
    <cellStyle name="差_27重庆_财力性转移支付2010年预算参考数" xfId="222"/>
    <cellStyle name="差_行政公检法测算_不含人员经费系数_财力性转移支付2010年预算参考数" xfId="223"/>
    <cellStyle name="好_1110洱源县_财力性转移支付2010年预算参考数" xfId="224"/>
    <cellStyle name="差_2006年27重庆" xfId="225"/>
    <cellStyle name="Comma_1995" xfId="226"/>
    <cellStyle name="差_核定人数下发表_财力性转移支付2010年预算参考数" xfId="227"/>
    <cellStyle name="60% - 强调文字颜色 4" xfId="228" builtinId="44"/>
    <cellStyle name="差_30云南_1" xfId="229"/>
    <cellStyle name="好_14安徽_财力性转移支付2010年预算参考数" xfId="230"/>
    <cellStyle name="40% - Accent2" xfId="231"/>
    <cellStyle name="差_gdp" xfId="232"/>
    <cellStyle name="超链接" xfId="233" builtinId="8"/>
    <cellStyle name="强调文字颜色 2 2" xfId="234"/>
    <cellStyle name="好_0502通海县" xfId="235"/>
    <cellStyle name="差_县市旗测算-新科目（20080627）_县市旗测算-新科目（含人口规模效应）" xfId="236"/>
    <cellStyle name="差_第一部分：综合全" xfId="237"/>
    <cellStyle name="差_教育(按照总人口测算）—20080416_财力性转移支付2010年预算参考数" xfId="238"/>
    <cellStyle name="好_卫生(按照总人口测算）—20080416" xfId="239"/>
    <cellStyle name="好_县区合并测算20080421_县市旗测算-新科目（含人口规模效应）" xfId="240"/>
    <cellStyle name="好_平邑" xfId="241"/>
    <cellStyle name="标题 2 2" xfId="242"/>
    <cellStyle name="40% - 强调文字颜色 2 2" xfId="243"/>
    <cellStyle name="Norma,_laroux_4_营业在建 (2)_E21" xfId="244"/>
    <cellStyle name="差_文体广播事业(按照总人口测算）—20080416_县市旗测算-新科目（含人口规模效应）" xfId="245"/>
    <cellStyle name="检查单元格" xfId="246" builtinId="23"/>
    <cellStyle name="差_28四川_财力性转移支付2010年预算参考数" xfId="247"/>
    <cellStyle name="差_云南 缺口县区测算(地方填报)_财力性转移支付2010年预算参考数" xfId="248"/>
    <cellStyle name="差_其他部门(按照总人口测算）—20080416_不含人员经费系数_财力性转移支付2010年预算参考数" xfId="249"/>
    <cellStyle name="好_农林水和城市维护标准支出20080505－县区合计_县市旗测算-新科目（含人口规模效应）" xfId="250"/>
    <cellStyle name="Input" xfId="251"/>
    <cellStyle name="差_市辖区测算-新科目（20080626）_民生政策最低支出需求_财力性转移支付2010年预算参考数" xfId="252"/>
    <cellStyle name="差_平邑_财力性转移支付2010年预算参考数" xfId="253"/>
    <cellStyle name="差" xfId="254" builtinId="27"/>
    <cellStyle name="好_行政(燃修费)_县市旗测算-新科目（含人口规模效应）" xfId="255"/>
    <cellStyle name="60% - Accent5" xfId="256"/>
    <cellStyle name="60% - 强调文字颜色 5" xfId="257" builtinId="48"/>
    <cellStyle name="标题 1" xfId="258" builtinId="16"/>
    <cellStyle name="40% - 强调文字颜色 1" xfId="259" builtinId="31"/>
    <cellStyle name="통화_BOILER-CO1" xfId="260"/>
    <cellStyle name="20% - 强调文字颜色 5" xfId="261" builtinId="46"/>
    <cellStyle name="归盒啦_95" xfId="262"/>
    <cellStyle name="20% - 强调文字颜色 4 2" xfId="263"/>
    <cellStyle name="好_行政（人员）_县市旗测算-新科目（含人口规模效应）" xfId="264"/>
    <cellStyle name="千位分隔[0] 2" xfId="265"/>
    <cellStyle name="解释性文本" xfId="266" builtinId="53"/>
    <cellStyle name="强调文字颜色 3 2" xfId="267"/>
    <cellStyle name="好_核定人数下发表" xfId="268"/>
    <cellStyle name="60% - 强调文字颜色 5 2" xfId="269"/>
    <cellStyle name="好_缺口县区测算(财政部标准)_财力性转移支付2010年预算参考数" xfId="270"/>
    <cellStyle name="差_文体广播事业(按照总人口测算）—20080416_财力性转移支付2010年预算参考数" xfId="271"/>
    <cellStyle name="差_核定人数下发表" xfId="272"/>
    <cellStyle name="千位分隔" xfId="273" builtinId="3"/>
    <cellStyle name="Accent4 - 20%" xfId="274"/>
    <cellStyle name="40% - 强调文字颜色 6" xfId="275" builtinId="51"/>
    <cellStyle name="差_云南省2008年转移支付测算——州市本级考核部分及政策性测算" xfId="276"/>
    <cellStyle name="标题 3" xfId="277" builtinId="18"/>
    <cellStyle name="40% - 强调文字颜色 3" xfId="278" builtinId="39"/>
    <cellStyle name="差_22湖南_财力性转移支付2010年预算参考数" xfId="279"/>
    <cellStyle name="差_市辖区测算-新科目（20080626）_民生政策最低支出需求" xfId="280"/>
    <cellStyle name="好_行政(燃修费)_不含人员经费系数" xfId="281"/>
    <cellStyle name="差_检验表" xfId="282"/>
    <cellStyle name="差_县市旗测算-新科目（20080626）" xfId="283"/>
    <cellStyle name="差_县市旗测算20080508" xfId="284"/>
    <cellStyle name="常规 4_2008年横排表0721" xfId="285"/>
    <cellStyle name="好_Book1_财力性转移支付2010年预算参考数" xfId="286"/>
    <cellStyle name="货币" xfId="287" builtinId="4"/>
    <cellStyle name="好_其他部门(按照总人口测算）—20080416_县市旗测算-新科目（含人口规模效应）_财力性转移支付2010年预算参考数" xfId="288"/>
    <cellStyle name="好_总人口" xfId="289"/>
    <cellStyle name="好_2006年27重庆" xfId="290"/>
    <cellStyle name="好_教育(按照总人口测算）—20080416_民生政策最低支出需求_财力性转移支付2010年预算参考数" xfId="291"/>
    <cellStyle name="差_12滨州" xfId="292"/>
    <cellStyle name="Accent1 - 20%" xfId="293"/>
    <cellStyle name="输出" xfId="294" builtinId="21"/>
    <cellStyle name="常规 12" xfId="295"/>
    <cellStyle name="标题" xfId="296" builtinId="15"/>
    <cellStyle name="差_县市旗测算-新科目（20080626）_不含人员经费系数" xfId="297"/>
    <cellStyle name="差_34青海" xfId="298"/>
    <cellStyle name="差_县市旗测算-新科目（20080627）_民生政策最低支出需求" xfId="299"/>
    <cellStyle name="好_县市旗测算20080508_财力性转移支付2010年预算参考数" xfId="300"/>
    <cellStyle name="40% - 强调文字颜色 4" xfId="301" builtinId="43"/>
    <cellStyle name="标题 4" xfId="302" builtinId="19"/>
    <cellStyle name="差_缺口县区测算(按核定人数)" xfId="303"/>
    <cellStyle name="标题 1 2" xfId="304"/>
    <cellStyle name="好_14安徽" xfId="305"/>
    <cellStyle name="40% - 强调文字颜色 1 2" xfId="306"/>
    <cellStyle name="好_2008年预计支出与2007年对比" xfId="307"/>
    <cellStyle name="差_农林水和城市维护标准支出20080505－县区合计_财力性转移支付2010年预算参考数" xfId="308"/>
    <cellStyle name="常规_2015年社会保险基金预算草案表样（报人大）" xfId="309"/>
    <cellStyle name="链接单元格" xfId="310" builtinId="24"/>
    <cellStyle name="20% - 强调文字颜色 2" xfId="311" builtinId="34"/>
    <cellStyle name="差_河南 缺口县区测算(地方填报白)" xfId="312"/>
    <cellStyle name="好_2007年收支情况及2008年收支预计表(汇总表)" xfId="313"/>
    <cellStyle name="Total" xfId="314"/>
    <cellStyle name="差_缺口县区测算（11.13）_财力性转移支付2010年预算参考数" xfId="315"/>
    <cellStyle name="差_34青海_1_财力性转移支付2010年预算参考数" xfId="316"/>
    <cellStyle name="差_1_财力性转移支付2010年预算参考数" xfId="317"/>
    <cellStyle name="常规_（修改后）新科目人代会报表---印刷稿5.8 3" xfId="318"/>
    <cellStyle name="60% - 强调文字颜色 6" xfId="319" builtinId="52"/>
    <cellStyle name="好_县市旗测算20080508_不含人员经费系数_财力性转移支付2010年预算参考数" xfId="320"/>
    <cellStyle name="差_文体广播部门" xfId="321"/>
    <cellStyle name="常规_2014-09-26-关于我市全口径预算编制情况的报告（附表）" xfId="322"/>
    <cellStyle name="注释" xfId="323" builtinId="10"/>
    <cellStyle name="差_总人口_财力性转移支付2010年预算参考数" xfId="324"/>
    <cellStyle name="60% - 强调文字颜色 3" xfId="325" builtinId="40"/>
    <cellStyle name="常规 3 2 2 2" xfId="326"/>
    <cellStyle name="Input_20121229 提供执行转移支付" xfId="327"/>
    <cellStyle name="20% - Accent2" xfId="328"/>
    <cellStyle name="Accent1 - 40%" xfId="329"/>
    <cellStyle name="好_财政供养人员" xfId="330"/>
    <cellStyle name="差_市辖区测算20080510_不含人员经费系数_财力性转移支付2010年预算参考数" xfId="331"/>
    <cellStyle name="好_县市旗测算-新科目（20080626）_民生政策最低支出需求" xfId="332"/>
    <cellStyle name="差_县市旗测算-新科目（20080626）_民生政策最低支出需求" xfId="333"/>
    <cellStyle name="好_县市旗测算-新科目（20080627）_民生政策最低支出需求_财力性转移支付2010年预算参考数" xfId="334"/>
    <cellStyle name="强调文字颜色 6" xfId="335" builtinId="49"/>
    <cellStyle name="常规 7" xfId="336"/>
    <cellStyle name="强调文字颜色 2" xfId="337" builtinId="33"/>
    <cellStyle name="常规 3" xfId="338"/>
    <cellStyle name="差_行政（人员）_不含人员经费系数_财力性转移支付2010年预算参考数" xfId="339"/>
    <cellStyle name="Accent3 - 60%" xfId="340"/>
    <cellStyle name="已访问的超链接" xfId="341" builtinId="9"/>
    <cellStyle name="差_缺口县区测算(财政部标准)" xfId="342"/>
    <cellStyle name="40% - 强调文字颜色 5" xfId="343" builtinId="47"/>
    <cellStyle name="好_2008年全省汇总收支计算表" xfId="344"/>
    <cellStyle name="差_行政(燃修费)_县市旗测算-新科目（含人口规模效应）" xfId="345"/>
    <cellStyle name="Linked Cell" xfId="346"/>
    <cellStyle name="差_行政公检法测算_民生政策最低支出需求_财力性转移支付2010年预算参考数" xfId="347"/>
    <cellStyle name="Date" xfId="348"/>
    <cellStyle name="20% - Accent6" xfId="349"/>
    <cellStyle name="差_2006年28四川_财力性转移支付2010年预算参考数" xfId="350"/>
    <cellStyle name="差_2006年28四川" xfId="351"/>
    <cellStyle name="好_附表" xfId="352"/>
    <cellStyle name="40% - Accent5" xfId="353"/>
    <cellStyle name="好_2006年水利统计指标统计表_财力性转移支付2010年预算参考数" xfId="354"/>
    <cellStyle name="差_其他部门(按照总人口测算）—20080416_县市旗测算-新科目（含人口规模效应）_财力性转移支付2010年预算参考数" xfId="355"/>
    <cellStyle name="好_核定人数对比" xfId="356"/>
    <cellStyle name="20% - Accent1" xfId="357"/>
    <cellStyle name="好_市辖区测算20080510_民生政策最低支出需求" xfId="358"/>
    <cellStyle name="差_县市旗测算-新科目（20080627）_县市旗测算-新科目（含人口规模效应）_财力性转移支付2010年预算参考数" xfId="359"/>
    <cellStyle name="百分比 4" xfId="360"/>
    <cellStyle name="好_缺口县区测算（11.13）" xfId="361"/>
    <cellStyle name="差_2008年全省汇总收支计算表_财力性转移支付2010年预算参考数" xfId="362"/>
    <cellStyle name="差_附表" xfId="363"/>
    <cellStyle name="分级显示行_1_13区汇总" xfId="364"/>
    <cellStyle name="差_县区合并测算20080423(按照各省比重）_民生政策最低支出需求_财力性转移支付2010年预算参考数" xfId="365"/>
    <cellStyle name="20% - 强调文字颜色 2 2" xfId="366"/>
    <cellStyle name="差_2" xfId="367"/>
    <cellStyle name="好_2007年一般预算支出剔除" xfId="368"/>
    <cellStyle name="差_Book2" xfId="369"/>
    <cellStyle name="好_行政(燃修费)" xfId="370"/>
    <cellStyle name="20% - 强调文字颜色 3 2" xfId="371"/>
    <cellStyle name="差_缺口县区测算" xfId="372"/>
    <cellStyle name="Accent2 - 40%" xfId="373"/>
    <cellStyle name="Percent [2]" xfId="374"/>
    <cellStyle name="好_第一部分：综合全" xfId="375"/>
    <cellStyle name="百分比 5" xfId="376"/>
    <cellStyle name="差_行政公检法测算_不含人员经费系数" xfId="377"/>
    <cellStyle name="60% - 强调文字颜色 2 2" xfId="378"/>
    <cellStyle name="差_缺口县区测算(按2007支出增长25%测算)_财力性转移支付2010年预算参考数" xfId="379"/>
    <cellStyle name="差_自行调整差异系数顺序_财力性转移支付2010年预算参考数" xfId="380"/>
    <cellStyle name="差_安徽 缺口县区测算(地方填报)1_财力性转移支付2010年预算参考数" xfId="381"/>
    <cellStyle name="常规 11 2" xfId="382"/>
    <cellStyle name="钎霖_4岿角利" xfId="383"/>
    <cellStyle name="好_09黑龙江" xfId="384"/>
    <cellStyle name="差_2007一般预算支出口径剔除表_财力性转移支付2010年预算参考数" xfId="385"/>
    <cellStyle name="差_县区合并测算20080421_民生政策最低支出需求" xfId="386"/>
    <cellStyle name="差_汇总表提前告知区县" xfId="387"/>
    <cellStyle name="差_重点民生支出需求测算表社保（农村低保）081112" xfId="388"/>
    <cellStyle name="差_0605石屏县_财力性转移支付2010年预算参考数" xfId="389"/>
    <cellStyle name="好_33甘肃" xfId="390"/>
    <cellStyle name="Heading 4" xfId="391"/>
    <cellStyle name="好_县区合并测算20080421_民生政策最低支出需求" xfId="392"/>
    <cellStyle name="数字" xfId="393"/>
    <cellStyle name="差_教育(按照总人口测算）—20080416_县市旗测算-新科目（含人口规模效应）_财力性转移支付2010年预算参考数" xfId="394"/>
    <cellStyle name="差_河南 缺口县区测算(地方填报)" xfId="395"/>
    <cellStyle name="差_2006年34青海" xfId="396"/>
    <cellStyle name="好_00省级(打印)" xfId="397"/>
    <cellStyle name="差_汇总表_财力性转移支付2010年预算参考数" xfId="398"/>
    <cellStyle name="20% - 强调文字颜色 4" xfId="399" builtinId="42"/>
    <cellStyle name="差_县市旗测算-新科目（20080627）_不含人员经费系数" xfId="400"/>
    <cellStyle name="差_县区合并测算20080423(按照各省比重）_县市旗测算-新科目（含人口规模效应）_财力性转移支付2010年预算参考数" xfId="401"/>
    <cellStyle name="40% - Accent4" xfId="402"/>
    <cellStyle name="差_县区合并测算20080421" xfId="403"/>
    <cellStyle name="好_农林水和城市维护标准支出20080505－县区合计_民生政策最低支出需求" xfId="404"/>
    <cellStyle name="好_530629_2006年县级财政报表附表" xfId="405"/>
    <cellStyle name="Normal - Style1" xfId="406"/>
    <cellStyle name="差_34青海_财力性转移支付2010年预算参考数" xfId="407"/>
    <cellStyle name="强调文字颜色 3" xfId="408" builtinId="37"/>
    <cellStyle name="差_城建部门" xfId="409"/>
    <cellStyle name="好_同德" xfId="410"/>
    <cellStyle name="好_2007年一般预算支出剔除_财力性转移支付2010年预算参考数" xfId="411"/>
    <cellStyle name="好_行政（人员）" xfId="412"/>
    <cellStyle name="好_不含人员经费系数_财力性转移支付2010年预算参考数" xfId="413"/>
    <cellStyle name="差_行政(燃修费)_财力性转移支付2010年预算参考数" xfId="414"/>
    <cellStyle name="差_03昭通" xfId="415"/>
    <cellStyle name="Note" xfId="416"/>
    <cellStyle name="好_22湖南_财力性转移支付2010年预算参考数" xfId="417"/>
    <cellStyle name="好_分县成本差异系数_民生政策最低支出需求_财力性转移支付2010年预算参考数" xfId="418"/>
    <cellStyle name="Input [yellow]" xfId="419"/>
    <cellStyle name="Accent6_2006年33甘肃" xfId="420"/>
    <cellStyle name="差_县市旗测算20080508_民生政策最低支出需求_财力性转移支付2010年预算参考数" xfId="421"/>
    <cellStyle name="Heading 3" xfId="422"/>
    <cellStyle name="好_县市旗测算20080508" xfId="423"/>
    <cellStyle name="Accent4 - 40%" xfId="424"/>
    <cellStyle name="差_22湖南" xfId="425"/>
    <cellStyle name="警告文本 2" xfId="426"/>
    <cellStyle name="差_12滨州_财力性转移支付2010年预算参考数" xfId="427"/>
    <cellStyle name="Accent6" xfId="428"/>
    <cellStyle name="差_山东省民生支出标准" xfId="429"/>
    <cellStyle name="差_县区合并测算20080421_不含人员经费系数" xfId="430"/>
    <cellStyle name="好_行政公检法测算" xfId="431"/>
    <cellStyle name="差_同德" xfId="432"/>
    <cellStyle name="常规 11" xfId="433"/>
    <cellStyle name="好_成本差异系数（含人口规模）_财力性转移支付2010年预算参考数" xfId="434"/>
    <cellStyle name="差_530629_2006年县级财政报表附表" xfId="435"/>
    <cellStyle name="40% - 强调文字颜色 5 2" xfId="436"/>
    <cellStyle name="好_平邑_财力性转移支付2010年预算参考数" xfId="437"/>
    <cellStyle name="差_分析缺口率_财力性转移支付2010年预算参考数" xfId="438"/>
    <cellStyle name="千位分隔[0] 4" xfId="439"/>
    <cellStyle name="差_县区合并测算20080421_县市旗测算-新科目（含人口规模效应）_财力性转移支付2010年预算参考数" xfId="440"/>
    <cellStyle name="差_教育(按照总人口测算）—20080416_民生政策最低支出需求" xfId="441"/>
    <cellStyle name="强调文字颜色 4 2" xfId="442"/>
    <cellStyle name="常规 11_财力性转移支付2009年预算参考数" xfId="443"/>
    <cellStyle name="60% - 强调文字颜色 1" xfId="444" builtinId="32"/>
    <cellStyle name="好_文体广播事业(按照总人口测算）—20080416_县市旗测算-新科目（含人口规模效应）_财力性转移支付2010年预算参考数" xfId="445"/>
    <cellStyle name="Accent1_2006年33甘肃" xfId="446"/>
    <cellStyle name="Calculation" xfId="447"/>
    <cellStyle name="常规 24" xfId="448"/>
    <cellStyle name="常规 19" xfId="449"/>
    <cellStyle name="Accent3 - 20%" xfId="450"/>
    <cellStyle name="好_农林水和城市维护标准支出20080505－县区合计_县市旗测算-新科目（含人口规模效应）_财力性转移支付2010年预算参考数" xfId="451"/>
    <cellStyle name="好_行政公检法测算_民生政策最低支出需求" xfId="452"/>
    <cellStyle name="差_11大理" xfId="453"/>
    <cellStyle name="差_县市旗测算20080508_不含人员经费系数_财力性转移支付2010年预算参考数" xfId="454"/>
    <cellStyle name="60% - 强调文字颜色 4 2" xfId="455"/>
    <cellStyle name="60% - 强调文字颜色 6 2" xfId="456"/>
    <cellStyle name="Accent1 - 60%" xfId="457"/>
    <cellStyle name="差_市辖区测算-新科目（20080626）_不含人员经费系数_财力性转移支付2010年预算参考数" xfId="458"/>
    <cellStyle name="Currency [0]" xfId="459"/>
    <cellStyle name="差_0605石屏县" xfId="460"/>
    <cellStyle name="60% - Accent1" xfId="461"/>
    <cellStyle name="差_云南 缺口县区测算(地方填报)" xfId="462"/>
    <cellStyle name="好_行政（人员）_民生政策最低支出需求_财力性转移支付2010年预算参考数" xfId="463"/>
    <cellStyle name="差_数据--基础数据--预算组--2015年人代会预算部分--2015.01.20--人代会前第6稿--按姚局意见改--调市级项级明细" xfId="464"/>
    <cellStyle name="差_2008年支出核定" xfId="465"/>
    <cellStyle name="差_财政供养人员" xfId="466"/>
    <cellStyle name="好_2006年22湖南" xfId="467"/>
    <cellStyle name="千位_(人代会用)" xfId="468"/>
    <cellStyle name="差_人员工资和公用经费3" xfId="469"/>
    <cellStyle name="常规 2 2" xfId="470"/>
    <cellStyle name="差_行政公检法测算_财力性转移支付2010年预算参考数" xfId="471"/>
    <cellStyle name="Accent2" xfId="472"/>
    <cellStyle name="差_县区合并测算20080423(按照各省比重）" xfId="473"/>
    <cellStyle name="差_2007年一般预算支出剔除" xfId="474"/>
    <cellStyle name="常规_副本_b2fbae4tjuo9t5agjmnhh7dlb2f0fc4u7v0p30c9h2f2ekc8jqj10_" xfId="475"/>
    <cellStyle name="20% - 强调文字颜色 3" xfId="476" builtinId="38"/>
    <cellStyle name="Accent2 - 20%" xfId="477"/>
    <cellStyle name="差_卫生(按照总人口测算）—20080416_财力性转移支付2010年预算参考数" xfId="478"/>
    <cellStyle name="好_成本差异系数_财力性转移支付2010年预算参考数" xfId="479"/>
    <cellStyle name="好_2008年一般预算支出预计" xfId="480"/>
    <cellStyle name="好_其他部门(按照总人口测算）—20080416_县市旗测算-新科目（含人口规模效应）" xfId="481"/>
    <cellStyle name="Fixed" xfId="482"/>
    <cellStyle name="差_行政(燃修费)_民生政策最低支出需求" xfId="483"/>
    <cellStyle name="Accent2_2006年33甘肃" xfId="484"/>
    <cellStyle name="差_县市旗测算20080508_民生政策最低支出需求" xfId="485"/>
    <cellStyle name="Accent4" xfId="486"/>
    <cellStyle name="好_山东省民生支出标准" xfId="487"/>
    <cellStyle name="差_教育(按照总人口测算）—20080416" xfId="488"/>
    <cellStyle name="差_农林水和城市维护标准支出20080505－县区合计" xfId="489"/>
    <cellStyle name="差_缺口县区测算(财政部标准)_财力性转移支付2010年预算参考数" xfId="490"/>
    <cellStyle name="差_县区合并测算20080421_不含人员经费系数_财力性转移支付2010年预算参考数" xfId="491"/>
    <cellStyle name="好_2006年全省财力计算表（中央、决算）" xfId="492"/>
    <cellStyle name="货币[0]" xfId="493" builtinId="7"/>
    <cellStyle name="Calc Currency (0)" xfId="494"/>
    <cellStyle name="好_财政供养人员_财力性转移支付2010年预算参考数" xfId="495"/>
    <cellStyle name="好_03昭通" xfId="496"/>
    <cellStyle name="20% - 强调文字颜色 6" xfId="497" builtinId="50"/>
    <cellStyle name="好_1_财力性转移支付2010年预算参考数" xfId="498"/>
    <cellStyle name="Accent1" xfId="499"/>
    <cellStyle name="差_2006年22湖南_财力性转移支付2010年预算参考数" xfId="500"/>
    <cellStyle name="差_00省级(打印)" xfId="501"/>
    <cellStyle name="60% - Accent4" xfId="502"/>
    <cellStyle name="好_11大理" xfId="503"/>
    <cellStyle name="Accent5" xfId="504"/>
    <cellStyle name="差_卫生(按照总人口测算）—20080416_不含人员经费系数" xfId="505"/>
    <cellStyle name="差_分县成本差异系数_民生政策最低支出需求" xfId="506"/>
    <cellStyle name="常规_2006年支出预算表（2006-02-24）最最后稿" xfId="507"/>
    <cellStyle name="60% - Accent6" xfId="508"/>
    <cellStyle name="好_市辖区测算-新科目（20080626）_不含人员经费系数" xfId="509"/>
    <cellStyle name="差_其他部门(按照总人口测算）—20080416_民生政策最低支出需求_财力性转移支付2010年预算参考数" xfId="510"/>
    <cellStyle name="差_市辖区测算-新科目（20080626）_财力性转移支付2010年预算参考数" xfId="511"/>
    <cellStyle name="Accent5 - 60%" xfId="512"/>
    <cellStyle name="常规 20" xfId="513"/>
    <cellStyle name="常规 15" xfId="514"/>
    <cellStyle name="常规_新科目人代会报表---报送人大财经委稿" xfId="515"/>
    <cellStyle name="差_行政（人员）_县市旗测算-新科目（含人口规模效应）" xfId="516"/>
    <cellStyle name="差_教育(按照总人口测算）—20080416_民生政策最低支出需求_财力性转移支付2010年预算参考数" xfId="517"/>
    <cellStyle name="好_农林水和城市维护标准支出20080505－县区合计_不含人员经费系数_财力性转移支付2010年预算参考数" xfId="518"/>
    <cellStyle name="好_20河南_财力性转移支付2010年预算参考数" xfId="519"/>
    <cellStyle name="千位[0]_(人代会用)" xfId="520"/>
    <cellStyle name="差_教育(按照总人口测算）—20080416_县市旗测算-新科目（含人口规模效应）" xfId="521"/>
    <cellStyle name="差_总人口" xfId="522"/>
    <cellStyle name="常规 18" xfId="523"/>
    <cellStyle name="差_山东省民生支出标准_财力性转移支付2010年预算参考数" xfId="524"/>
    <cellStyle name="好_人员工资和公用经费2_财力性转移支付2010年预算参考数" xfId="525"/>
    <cellStyle name="差_农林水和城市维护标准支出20080505－县区合计_不含人员经费系数_财力性转移支付2010年预算参考数" xfId="526"/>
    <cellStyle name="差_人员工资和公用经费2" xfId="527"/>
    <cellStyle name="差_社保处下达区县2015年指标（第二批）" xfId="528"/>
    <cellStyle name="差_县区合并测算20080421_县市旗测算-新科目（含人口规模效应）" xfId="529"/>
    <cellStyle name="好_县区合并测算20080423(按照各省比重）_民生政策最低支出需求_财力性转移支付2010年预算参考数" xfId="530"/>
    <cellStyle name="差_农林水和城市维护标准支出20080505－县区合计_民生政策最低支出需求" xfId="531"/>
    <cellStyle name="常规 2" xfId="532"/>
    <cellStyle name="差_民生政策最低支出需求_财力性转移支付2010年预算参考数" xfId="533"/>
    <cellStyle name="差_卫生(按照总人口测算）—20080416_县市旗测算-新科目（含人口规模效应）_财力性转移支付2010年预算参考数" xfId="534"/>
    <cellStyle name="差_行政(燃修费)_不含人员经费系数" xfId="535"/>
    <cellStyle name="差_农林水和城市维护标准支出20080505－县区合计_民生政策最低支出需求_财力性转移支付2010年预算参考数" xfId="536"/>
    <cellStyle name="好_行政公检法测算_不含人员经费系数_财力性转移支付2010年预算参考数" xfId="537"/>
    <cellStyle name="好_县市旗测算-新科目（20080626）_财力性转移支付2010年预算参考数" xfId="538"/>
    <cellStyle name="差_农林水和城市维护标准支出20080505－县区合计_县市旗测算-新科目（含人口规模效应）_财力性转移支付2010年预算参考数" xfId="539"/>
    <cellStyle name="Accent3_2006年33甘肃" xfId="540"/>
    <cellStyle name="差_其他部门(按照总人口测算）—20080416" xfId="541"/>
    <cellStyle name="常规 17" xfId="542"/>
    <cellStyle name="常规 22" xfId="543"/>
    <cellStyle name="常规 4" xfId="544"/>
    <cellStyle name="差_市辖区测算-新科目（20080626）_县市旗测算-新科目（含人口规模效应）" xfId="545"/>
    <cellStyle name="差_缺口县区测算（11.13）" xfId="546"/>
    <cellStyle name="差_2008年全省汇总收支计算表" xfId="547"/>
    <cellStyle name="差_危改资金测算_财力性转移支付2010年预算参考数" xfId="548"/>
    <cellStyle name="HEADING1" xfId="549"/>
    <cellStyle name="汇总" xfId="550" builtinId="25"/>
    <cellStyle name="差_缺口县区测算(按2007支出增长25%测算)" xfId="551"/>
    <cellStyle name="好_总人口_财力性转移支付2010年预算参考数" xfId="552"/>
    <cellStyle name="差_行政（人员）_财力性转移支付2010年预算参考数" xfId="553"/>
    <cellStyle name="差_卫生(按照总人口测算）—20080416" xfId="554"/>
    <cellStyle name="20% - Accent3" xfId="555"/>
    <cellStyle name="差_缺口县区测算_财力性转移支付2010年预算参考数" xfId="556"/>
    <cellStyle name="好_文体广播事业(按照总人口测算）—20080416_县市旗测算-新科目（含人口规模效应）" xfId="557"/>
    <cellStyle name="差_市辖区测算-新科目（20080626）_县市旗测算-新科目（含人口规模效应）_财力性转移支付2010年预算参考数" xfId="558"/>
    <cellStyle name="好_其他部门(按照总人口测算）—20080416_财力性转移支付2010年预算参考数" xfId="559"/>
    <cellStyle name="差_市辖区测算20080510_县市旗测算-新科目（含人口规模效应）" xfId="560"/>
    <cellStyle name="好_1" xfId="561"/>
    <cellStyle name="差_市辖区测算-新科目（20080626）_不含人员经费系数" xfId="562"/>
    <cellStyle name="好_文体广播事业(按照总人口测算）—20080416_民生政策最低支出需求_财力性转移支付2010年预算参考数" xfId="563"/>
    <cellStyle name="差_卫生(按照总人口测算）—20080416_民生政策最低支出需求" xfId="564"/>
    <cellStyle name="好_0605石屏县" xfId="565"/>
    <cellStyle name="差_卫生(按照总人口测算）—20080416_民生政策最低支出需求_财力性转移支付2010年预算参考数" xfId="566"/>
    <cellStyle name="好_云南省2008年转移支付测算——州市本级考核部分及政策性测算" xfId="567"/>
    <cellStyle name="差_2007年收支情况及2008年收支预计表(汇总表)_财力性转移支付2010年预算参考数" xfId="568"/>
    <cellStyle name="差_文体广播事业(按照总人口测算）—20080416_县市旗测算-新科目（含人口规模效应）_财力性转移支付2010年预算参考数" xfId="569"/>
    <cellStyle name="常规 21" xfId="570"/>
    <cellStyle name="常规 16" xfId="571"/>
    <cellStyle name="差_县区合并测算20080421_民生政策最低支出需求_财力性转移支付2010年预算参考数" xfId="572"/>
    <cellStyle name="差_县区合并测算20080423(按照各省比重）_不含人员经费系数_财力性转移支付2010年预算参考数" xfId="573"/>
    <cellStyle name="差_县区合并测算20080423(按照各省比重）_财力性转移支付2010年预算参考数" xfId="574"/>
    <cellStyle name="差_县区合并测算20080423(按照各省比重）_民生政策最低支出需求" xfId="575"/>
    <cellStyle name="常规 27" xfId="576"/>
    <cellStyle name="差_县市旗测算20080508_不含人员经费系数" xfId="577"/>
    <cellStyle name="콤마 [0]_BOILER-CO1" xfId="578"/>
    <cellStyle name="差_县市旗测算20080508_财力性转移支付2010年预算参考数" xfId="579"/>
    <cellStyle name="好_市辖区测算-新科目（20080626）_民生政策最低支出需求_财力性转移支付2010年预算参考数" xfId="580"/>
    <cellStyle name="差_县市旗测算-新科目（20080627）_民生政策最低支出需求_财力性转移支付2010年预算参考数" xfId="581"/>
    <cellStyle name="差_2006年33甘肃" xfId="582"/>
    <cellStyle name="Accent4 - 60%" xfId="583"/>
    <cellStyle name="差_行政(燃修费)" xfId="584"/>
    <cellStyle name="差_行政(燃修费)_民生政策最低支出需求_财力性转移支付2010年预算参考数" xfId="585"/>
    <cellStyle name="差_行政(燃修费)_县市旗测算-新科目（含人口规模效应）_财力性转移支付2010年预算参考数" xfId="586"/>
    <cellStyle name="差_行政（人员）" xfId="587"/>
    <cellStyle name="差_行政（人员）_不含人员经费系数" xfId="588"/>
    <cellStyle name="差_行政（人员）_民生政策最低支出需求" xfId="589"/>
    <cellStyle name="差_丽江汇总" xfId="590"/>
    <cellStyle name="差_行政（人员）_民生政策最低支出需求_财力性转移支付2010年预算参考数" xfId="591"/>
    <cellStyle name="好_人员工资和公用经费_财力性转移支付2010年预算参考数" xfId="592"/>
    <cellStyle name="标题 4 2" xfId="593"/>
    <cellStyle name="差_行政公检法测算_县市旗测算-新科目（含人口规模效应）_财力性转移支付2010年预算参考数" xfId="594"/>
    <cellStyle name="差_第五部分(才淼、饶永宏）" xfId="595"/>
    <cellStyle name="差_2006年水利统计指标统计表_财力性转移支付2010年预算参考数" xfId="596"/>
    <cellStyle name="差_一般预算支出口径剔除表" xfId="597"/>
    <cellStyle name="好_成本差异系数（含人口规模）" xfId="598"/>
    <cellStyle name="好_农林水和城市维护标准支出20080505－县区合计" xfId="599"/>
    <cellStyle name="常规 4 2" xfId="600"/>
    <cellStyle name="常规 7 2" xfId="601"/>
    <cellStyle name="强调文字颜色 6 2" xfId="602"/>
    <cellStyle name="好_测算结果_财力性转移支付2010年预算参考数" xfId="603"/>
    <cellStyle name="好_2007一般预算支出口径剔除表" xfId="604"/>
    <cellStyle name="Neutral" xfId="605"/>
    <cellStyle name="好_其他部门(按照总人口测算）—20080416_不含人员经费系数" xfId="606"/>
    <cellStyle name="差_汇总_财力性转移支付2010年预算参考数" xfId="607"/>
    <cellStyle name="常规 8" xfId="608"/>
    <cellStyle name="差_不含人员经费系数_财力性转移支付2010年预算参考数" xfId="609"/>
    <cellStyle name="常规_（20091202）人代会附表-表样 2" xfId="610"/>
    <cellStyle name="常规_2016人代会附表（2015-9-11）（姚局）-财经委 2" xfId="611"/>
    <cellStyle name="差_县市旗测算20080508_县市旗测算-新科目（含人口规模效应）_财力性转移支付2010年预算参考数" xfId="612"/>
    <cellStyle name="好 2" xfId="613"/>
    <cellStyle name="好_1110洱源县" xfId="614"/>
    <cellStyle name="好_12滨州_财力性转移支付2010年预算参考数" xfId="615"/>
    <cellStyle name="好_2" xfId="616"/>
    <cellStyle name="好_行政(燃修费)_民生政策最低支出需求_财力性转移支付2010年预算参考数" xfId="617"/>
    <cellStyle name="好_2_财力性转移支付2010年预算参考数" xfId="618"/>
    <cellStyle name="好_2006年22湖南_财力性转移支付2010年预算参考数" xfId="619"/>
    <cellStyle name="好_2006年28四川" xfId="620"/>
    <cellStyle name="好_2006年28四川_财力性转移支付2010年预算参考数" xfId="621"/>
    <cellStyle name="常规 25" xfId="622"/>
    <cellStyle name="千分位_ 白土" xfId="623"/>
    <cellStyle name="60% - Accent2" xfId="624"/>
    <cellStyle name="好_2006年30云南" xfId="625"/>
    <cellStyle name="好_2006年34青海" xfId="626"/>
    <cellStyle name="好_2006年34青海_财力性转移支付2010年预算参考数" xfId="627"/>
    <cellStyle name="好_07临沂" xfId="628"/>
    <cellStyle name="好_汇总表_财力性转移支付2010年预算参考数" xfId="629"/>
    <cellStyle name="好_行政(燃修费)_民生政策最低支出需求" xfId="630"/>
    <cellStyle name="好_河南 缺口县区测算(地方填报白)_财力性转移支付2010年预算参考数" xfId="631"/>
    <cellStyle name="千位分隔 2" xfId="632"/>
    <cellStyle name="好_2006年水利统计指标统计表" xfId="633"/>
    <cellStyle name="差_2008年支出调整" xfId="634"/>
    <cellStyle name="常规_（20091202）人代会附表-表样" xfId="635"/>
    <cellStyle name="好_2007年收支情况及2008年收支预计表(汇总表)_财力性转移支付2010年预算参考数" xfId="636"/>
    <cellStyle name="好_2007一般预算支出口径剔除表_财力性转移支付2010年预算参考数" xfId="637"/>
    <cellStyle name="好_人员工资和公用经费3" xfId="638"/>
    <cellStyle name="好_2008计算资料（8月5）" xfId="639"/>
    <cellStyle name="好_2008年全省汇总收支计算表_财力性转移支付2010年预算参考数" xfId="640"/>
    <cellStyle name="好_市辖区测算-新科目（20080626）_县市旗测算-新科目（含人口规模效应）_财力性转移支付2010年预算参考数" xfId="641"/>
    <cellStyle name="好_2008年支出核定" xfId="642"/>
    <cellStyle name="好_2016年科目0114" xfId="643"/>
    <cellStyle name="好_2016人代会附表（2015-9-11）（姚局）-财经委" xfId="644"/>
    <cellStyle name="好_20河南" xfId="645"/>
    <cellStyle name="好_县区合并测算20080423(按照各省比重）_民生政策最低支出需求" xfId="646"/>
    <cellStyle name="差_市辖区测算20080510_县市旗测算-新科目（含人口规模效应）_财力性转移支付2010年预算参考数" xfId="647"/>
    <cellStyle name="Accent3" xfId="648"/>
    <cellStyle name="好_27重庆" xfId="649"/>
    <cellStyle name="好_市辖区测算-新科目（20080626）_县市旗测算-新科目（含人口规模效应）" xfId="650"/>
    <cellStyle name="好_27重庆_财力性转移支付2010年预算参考数" xfId="651"/>
    <cellStyle name="60% - 强调文字颜色 2" xfId="652" builtinId="36"/>
    <cellStyle name="好_28四川" xfId="653"/>
    <cellStyle name="差_县区合并测算20080421_财力性转移支付2010年预算参考数" xfId="654"/>
    <cellStyle name="好_30云南" xfId="655"/>
    <cellStyle name="好_30云南_1" xfId="656"/>
    <cellStyle name="差_县区合并测算20080423(按照各省比重）_不含人员经费系数" xfId="657"/>
    <cellStyle name="好_34青海" xfId="658"/>
    <cellStyle name="Comma [0]" xfId="659"/>
    <cellStyle name="好_34青海_1" xfId="660"/>
    <cellStyle name="好_34青海_1_财力性转移支付2010年预算参考数" xfId="661"/>
    <cellStyle name="好_文体广播事业(按照总人口测算）—20080416_民生政策最低支出需求" xfId="662"/>
    <cellStyle name="好_34青海_财力性转移支付2010年预算参考数" xfId="663"/>
    <cellStyle name="好_5334_2006年迪庆县级财政报表附表" xfId="664"/>
    <cellStyle name="好_汇总-县级财政报表附表" xfId="665"/>
    <cellStyle name="好_Book1" xfId="666"/>
    <cellStyle name="好_Book2" xfId="667"/>
    <cellStyle name="好_gdp" xfId="668"/>
    <cellStyle name="好_M01-2(州市补助收入)" xfId="669"/>
    <cellStyle name="好_安徽 缺口县区测算(地方填报)1" xfId="670"/>
    <cellStyle name="好_安徽 缺口县区测算(地方填报)1_财力性转移支付2010年预算参考数" xfId="671"/>
    <cellStyle name="Heading 2" xfId="672"/>
    <cellStyle name="好_报表" xfId="673"/>
    <cellStyle name="好_不含人员经费系数" xfId="674"/>
    <cellStyle name="好_测算结果" xfId="675"/>
    <cellStyle name="差_行政(燃修费)_不含人员经费系数_财力性转移支付2010年预算参考数" xfId="676"/>
    <cellStyle name="好_测算结果汇总" xfId="677"/>
    <cellStyle name="好_县区合并测算20080421_民生政策最低支出需求_财力性转移支付2010年预算参考数" xfId="678"/>
    <cellStyle name="差_测算结果" xfId="679"/>
    <cellStyle name="好_行政（人员）_不含人员经费系数" xfId="680"/>
    <cellStyle name="烹拳 [0]_ +Foil &amp; -FOIL &amp; PAPER" xfId="681"/>
    <cellStyle name="好_测算结果汇总_财力性转移支付2010年预算参考数" xfId="682"/>
    <cellStyle name="好" xfId="683" builtinId="26"/>
    <cellStyle name="差_2006年全省财力计算表（中央、决算）" xfId="684"/>
    <cellStyle name="好_成本差异系数" xfId="685"/>
    <cellStyle name="差_行政公检法测算_民生政策最低支出需求" xfId="686"/>
    <cellStyle name="好_县区合并测算20080423(按照各省比重）_不含人员经费系数" xfId="687"/>
    <cellStyle name="差_县市旗测算-新科目（20080626）_民生政策最低支出需求_财力性转移支付2010年预算参考数" xfId="688"/>
    <cellStyle name="好_分析缺口率" xfId="689"/>
    <cellStyle name="好_分析缺口率_财力性转移支付2010年预算参考数" xfId="690"/>
    <cellStyle name="好_分县成本差异系数" xfId="691"/>
    <cellStyle name="好_分县成本差异系数_不含人员经费系数" xfId="692"/>
    <cellStyle name="好_河南 缺口县区测算(地方填报)_财力性转移支付2010年预算参考数" xfId="693"/>
    <cellStyle name="百分比 2" xfId="694"/>
    <cellStyle name="好_卫生(按照总人口测算）—20080416_县市旗测算-新科目（含人口规模效应）" xfId="695"/>
    <cellStyle name="Normal_#10-Headcount" xfId="696"/>
    <cellStyle name="好_行政（人员）_不含人员经费系数_财力性转移支付2010年预算参考数" xfId="697"/>
    <cellStyle name="差_2008年一般预算支出预计" xfId="698"/>
    <cellStyle name="好_核定人数下发表_财力性转移支付2010年预算参考数" xfId="699"/>
    <cellStyle name="好_汇总_财力性转移支付2010年预算参考数" xfId="700"/>
    <cellStyle name="好_0605石屏县_财力性转移支付2010年预算参考数" xfId="701"/>
    <cellStyle name="好_汇总表4" xfId="702"/>
    <cellStyle name="差_文体广播事业(按照总人口测算）—20080416_民生政策最低支出需求_财力性转移支付2010年预算参考数" xfId="703"/>
    <cellStyle name="好_汇总表4_财力性转移支付2010年预算参考数" xfId="704"/>
    <cellStyle name="好_汇总表提前告知区县" xfId="705"/>
    <cellStyle name="好_检验表" xfId="706"/>
    <cellStyle name="好_县区合并测算20080423(按照各省比重）_财力性转移支付2010年预算参考数" xfId="707"/>
    <cellStyle name="好_县区合并测算20080421" xfId="708"/>
    <cellStyle name="解释性文本 2" xfId="709"/>
    <cellStyle name="好_检验表（调整后）" xfId="710"/>
    <cellStyle name="好_教育(按照总人口测算）—20080416_不含人员经费系数" xfId="711"/>
    <cellStyle name="差_分县成本差异系数" xfId="712"/>
    <cellStyle name="好_云南省2008年转移支付测算——州市本级考核部分及政策性测算_财力性转移支付2010年预算参考数" xfId="713"/>
    <cellStyle name="好_教育(按照总人口测算）—20080416_不含人员经费系数_财力性转移支付2010年预算参考数" xfId="714"/>
    <cellStyle name="好_教育(按照总人口测算）—20080416_民生政策最低支出需求" xfId="715"/>
    <cellStyle name="Accent5 - 40%" xfId="716"/>
    <cellStyle name="好_教育(按照总人口测算）—20080416_县市旗测算-新科目（含人口规模效应）_财力性转移支付2010年预算参考数" xfId="717"/>
    <cellStyle name="好_丽江汇总" xfId="718"/>
    <cellStyle name="好_民生政策最低支出需求" xfId="719"/>
    <cellStyle name="好_民生政策最低支出需求_财力性转移支付2010年预算参考数" xfId="720"/>
    <cellStyle name="好_农林水和城市维护标准支出20080505－县区合计_财力性转移支付2010年预算参考数" xfId="721"/>
    <cellStyle name="好_县市旗测算20080508_县市旗测算-新科目（含人口规模效应）" xfId="722"/>
    <cellStyle name="Accent3 - 40%" xfId="723"/>
    <cellStyle name="好_农林水和城市维护标准支出20080505－县区合计_民生政策最低支出需求_财力性转移支付2010年预算参考数" xfId="724"/>
    <cellStyle name="好_其他部门(按照总人口测算）—20080416_不含人员经费系数_财力性转移支付2010年预算参考数" xfId="725"/>
    <cellStyle name="好_其他部门(按照总人口测算）—20080416_民生政策最低支出需求_财力性转移支付2010年预算参考数" xfId="726"/>
    <cellStyle name="好_青海 缺口县区测算(地方填报)_财力性转移支付2010年预算参考数" xfId="727"/>
    <cellStyle name="好_缺口县区测算" xfId="728"/>
    <cellStyle name="Explanatory Text" xfId="729"/>
    <cellStyle name="好_缺口县区测算(按2007支出增长25%测算)_财力性转移支付2010年预算参考数" xfId="730"/>
    <cellStyle name="常规 2 3" xfId="731"/>
    <cellStyle name="好_缺口县区测算(按核定人数)" xfId="732"/>
    <cellStyle name="好_缺口县区测算(按核定人数)_财力性转移支付2010年预算参考数" xfId="733"/>
    <cellStyle name="后继超级链接" xfId="734"/>
    <cellStyle name="好_人员工资和公用经费" xfId="735"/>
    <cellStyle name="好_2008年支出调整" xfId="736"/>
    <cellStyle name="好_人员工资和公用经费2" xfId="737"/>
    <cellStyle name="好_人员工资和公用经费3_财力性转移支付2010年预算参考数" xfId="738"/>
    <cellStyle name="20% - Accent5" xfId="739"/>
    <cellStyle name="好_山东省民生支出标准_财力性转移支付2010年预算参考数" xfId="740"/>
    <cellStyle name="好_社保处下达区县2015年指标（第二批）" xfId="741"/>
    <cellStyle name="好_市辖区测算20080510" xfId="742"/>
    <cellStyle name="好_市辖区测算20080510_不含人员经费系数" xfId="743"/>
    <cellStyle name="差_卫生部门" xfId="744"/>
    <cellStyle name="好_2008年支出调整_财力性转移支付2010年预算参考数" xfId="745"/>
    <cellStyle name="好_市辖区测算20080510_不含人员经费系数_财力性转移支付2010年预算参考数" xfId="746"/>
    <cellStyle name="差_青海 缺口县区测算(地方填报)_财力性转移支付2010年预算参考数" xfId="747"/>
    <cellStyle name="好_市辖区测算20080510_民生政策最低支出需求_财力性转移支付2010年预算参考数" xfId="748"/>
    <cellStyle name="强调文字颜色 1" xfId="749" builtinId="29"/>
    <cellStyle name="好_市辖区测算-新科目（20080626）" xfId="750"/>
    <cellStyle name="콤마_BOILER-CO1" xfId="751"/>
    <cellStyle name="好_市辖区测算-新科目（20080626）_不含人员经费系数_财力性转移支付2010年预算参考数" xfId="752"/>
    <cellStyle name="Accent5 - 20%" xfId="753"/>
    <cellStyle name="输入" xfId="754" builtinId="20"/>
    <cellStyle name="常规_（修改后）新科目人代会报表---印刷稿5.8" xfId="755"/>
    <cellStyle name="好_市辖区测算-新科目（20080626）_财力性转移支付2010年预算参考数" xfId="756"/>
    <cellStyle name="差_市辖区测算20080510_民生政策最低支出需求_财力性转移支付2010年预算参考数" xfId="757"/>
    <cellStyle name="好_数据--基础数据--预算组--2015年人代会预算部分--2015.01.20--人代会前第6稿--按姚局意见改--调市级项级明细" xfId="758"/>
    <cellStyle name="好_12滨州" xfId="759"/>
    <cellStyle name="好_危改资金测算" xfId="760"/>
    <cellStyle name="标题 2" xfId="761" builtinId="17"/>
    <cellStyle name="好_危改资金测算_财力性转移支付2010年预算参考数" xfId="762"/>
    <cellStyle name="好_卫生(按照总人口测算）—20080416_不含人员经费系数" xfId="763"/>
    <cellStyle name="好_县区合并测算20080423(按照各省比重）" xfId="764"/>
    <cellStyle name="好_2015年社会保险基金预算草案表样（报人大）" xfId="765"/>
    <cellStyle name="好_卫生(按照总人口测算）—20080416_不含人员经费系数_财力性转移支付2010年预算参考数" xfId="766"/>
    <cellStyle name="好_卫生(按照总人口测算）—20080416_财力性转移支付2010年预算参考数" xfId="767"/>
    <cellStyle name="差_县市旗测算-新科目（20080626）_财力性转移支付2010年预算参考数" xfId="768"/>
    <cellStyle name="好_行政公检法测算_县市旗测算-新科目（含人口规模效应）_财力性转移支付2010年预算参考数" xfId="769"/>
    <cellStyle name="好_卫生(按照总人口测算）—20080416_民生政策最低支出需求" xfId="770"/>
    <cellStyle name="差_市辖区测算20080510_民生政策最低支出需求" xfId="771"/>
    <cellStyle name="差_5334_2006年迪庆县级财政报表附表" xfId="772"/>
    <cellStyle name="好_卫生(按照总人口测算）—20080416_民生政策最低支出需求_财力性转移支付2010年预算参考数" xfId="773"/>
    <cellStyle name="好_卫生(按照总人口测算）—20080416_县市旗测算-新科目（含人口规模效应）_财力性转移支付2010年预算参考数" xfId="774"/>
    <cellStyle name="好_卫生部门" xfId="775"/>
    <cellStyle name="好_卫生部门_财力性转移支付2010年预算参考数" xfId="776"/>
    <cellStyle name="好_缺口县区测算_财力性转移支付2010年预算参考数" xfId="777"/>
    <cellStyle name="好_文体广播部门" xfId="778"/>
    <cellStyle name="好_文体广播事业(按照总人口测算）—20080416" xfId="779"/>
    <cellStyle name="百分比 3" xfId="780"/>
    <cellStyle name="好_文体广播事业(按照总人口测算）—20080416_不含人员经费系数_财力性转移支付2010年预算参考数" xfId="781"/>
    <cellStyle name="好_文体广播事业(按照总人口测算）—20080416_财力性转移支付2010年预算参考数" xfId="782"/>
    <cellStyle name="好_市辖区测算20080510_财力性转移支付2010年预算参考数" xfId="783"/>
    <cellStyle name="好_县区合并测算20080421_不含人员经费系数" xfId="784"/>
    <cellStyle name="好_县市旗测算-新科目（20080626）_县市旗测算-新科目（含人口规模效应）" xfId="785"/>
    <cellStyle name="常规_表二---电子版" xfId="786"/>
    <cellStyle name="好_县区合并测算20080421_财力性转移支付2010年预算参考数" xfId="787"/>
    <cellStyle name="Heading 1" xfId="788"/>
    <cellStyle name="好_县区合并测算20080421_县市旗测算-新科目（含人口规模效应）_财力性转移支付2010年预算参考数" xfId="789"/>
    <cellStyle name="千位分隔[0] 3" xfId="790"/>
    <cellStyle name="好_县区合并测算20080423(按照各省比重）_县市旗测算-新科目（含人口规模效应）" xfId="791"/>
    <cellStyle name="好_县市旗测算20080508_民生政策最低支出需求" xfId="792"/>
    <cellStyle name="好_县市旗测算20080508_县市旗测算-新科目（含人口规模效应）_财力性转移支付2010年预算参考数" xfId="793"/>
    <cellStyle name="好_县市旗测算-新科目（20080626）" xfId="794"/>
    <cellStyle name="好_县市旗测算-新科目（20080626）_不含人员经费系数" xfId="795"/>
    <cellStyle name="好_县市旗测算-新科目（20080626）_不含人员经费系数_财力性转移支付2010年预算参考数" xfId="796"/>
    <cellStyle name="好_分县成本差异系数_不含人员经费系数_财力性转移支付2010年预算参考数" xfId="797"/>
    <cellStyle name="好_县市旗测算-新科目（20080626）_民生政策最低支出需求_财力性转移支付2010年预算参考数" xfId="798"/>
    <cellStyle name="好_第五部分(才淼、饶永宏）" xfId="799"/>
    <cellStyle name="好_一般预算支出口径剔除表_财力性转移支付2010年预算参考数" xfId="800"/>
    <cellStyle name="千位分隔 4" xfId="801"/>
    <cellStyle name="好_县市旗测算-新科目（20080626）_县市旗测算-新科目（含人口规模效应）_财力性转移支付2010年预算参考数" xfId="802"/>
    <cellStyle name="好_县市旗测算-新科目（20080627）_不含人员经费系数_财力性转移支付2010年预算参考数" xfId="803"/>
    <cellStyle name="好_重点民生支出需求测算表社保（农村低保）081112" xfId="804"/>
    <cellStyle name="差_27重庆" xfId="805"/>
    <cellStyle name="好_县市旗测算-新科目（20080627）_县市旗测算-新科目（含人口规模效应）_财力性转移支付2010年预算参考数" xfId="806"/>
    <cellStyle name="好_行政(燃修费)_财力性转移支付2010年预算参考数" xfId="807"/>
    <cellStyle name="差_文体广播事业(按照总人口测算）—20080416_不含人员经费系数_财力性转移支付2010年预算参考数" xfId="808"/>
    <cellStyle name="好_行政(燃修费)_县市旗测算-新科目（含人口规模效应）_财力性转移支付2010年预算参考数" xfId="809"/>
    <cellStyle name="好_行政（人员）_财力性转移支付2010年预算参考数" xfId="810"/>
    <cellStyle name="好_行政（人员）_民生政策最低支出需求" xfId="811"/>
    <cellStyle name="好_行政（人员）_县市旗测算-新科目（含人口规模效应）_财力性转移支付2010年预算参考数" xfId="812"/>
    <cellStyle name="好_行政公检法测算_不含人员经费系数" xfId="813"/>
    <cellStyle name="40% - Accent6" xfId="814"/>
    <cellStyle name="好_行政公检法测算_财力性转移支付2010年预算参考数" xfId="815"/>
    <cellStyle name="好_行政公检法测算_民生政策最低支出需求_财力性转移支付2010年预算参考数" xfId="816"/>
    <cellStyle name="好_行政公检法测算_县市旗测算-新科目（含人口规模效应）" xfId="817"/>
    <cellStyle name="好_云南 缺口县区测算(地方填报)" xfId="818"/>
    <cellStyle name="好_云南 缺口县区测算(地方填报)_财力性转移支付2010年预算参考数" xfId="819"/>
    <cellStyle name="好_自行调整差异系数顺序" xfId="820"/>
    <cellStyle name="40% - Accent1" xfId="821"/>
    <cellStyle name="好_自行调整差异系数顺序_财力性转移支付2010年预算参考数" xfId="822"/>
    <cellStyle name="好_30云南_1_财力性转移支付2010年预算参考数" xfId="823"/>
    <cellStyle name="后继超链接" xfId="824"/>
    <cellStyle name="汇总 2" xfId="825"/>
    <cellStyle name="强调 2" xfId="826"/>
    <cellStyle name="好_城建部门" xfId="827"/>
    <cellStyle name="货币 2" xfId="828"/>
    <cellStyle name="计算 2" xfId="829"/>
    <cellStyle name="好_教育(按照总人口测算）—20080416_财力性转移支付2010年预算参考数" xfId="830"/>
    <cellStyle name="检查单元格 2" xfId="831"/>
    <cellStyle name="好_2006年33甘肃" xfId="832"/>
    <cellStyle name="霓付_ +Foil &amp; -FOIL &amp; PAPER" xfId="833"/>
    <cellStyle name="差_汇总表4_财力性转移支付2010年预算参考数" xfId="834"/>
    <cellStyle name="烹拳_ +Foil &amp; -FOIL &amp; PAPER" xfId="835"/>
    <cellStyle name="适中" xfId="836" builtinId="28"/>
    <cellStyle name="Warning Text" xfId="837"/>
    <cellStyle name="普通_ 白土" xfId="838"/>
    <cellStyle name="千分位[0]_ 白土" xfId="839"/>
    <cellStyle name="千位分隔 5" xfId="84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N33"/>
  <sheetViews>
    <sheetView showGridLines="0" zoomScale="80" zoomScaleNormal="80" workbookViewId="0">
      <selection activeCell="O19" sqref="O19"/>
    </sheetView>
  </sheetViews>
  <sheetFormatPr defaultColWidth="8.75" defaultRowHeight="15.75"/>
  <cols>
    <col min="1" max="1" width="9" style="30"/>
    <col min="2" max="2" width="9.5" style="30" customWidth="true"/>
    <col min="3" max="3" width="9.625" style="30" customWidth="true"/>
    <col min="4" max="5" width="9" style="30"/>
    <col min="6" max="6" width="28" style="30"/>
    <col min="7" max="10" width="9" style="30"/>
    <col min="11" max="11" width="7.375" style="30" customWidth="true"/>
    <col min="12" max="32" width="9" style="30"/>
    <col min="33" max="256" width="8.75" style="30"/>
    <col min="257" max="16384" width="8.75" style="31"/>
  </cols>
  <sheetData>
    <row r="1" spans="10:11">
      <c r="J1" s="43"/>
      <c r="K1" s="43"/>
    </row>
    <row r="2" ht="71.25" customHeight="true" spans="1:11">
      <c r="A2" s="32" t="s">
        <v>0</v>
      </c>
      <c r="B2" s="32"/>
      <c r="C2" s="32"/>
      <c r="D2" s="33"/>
      <c r="E2" s="33"/>
      <c r="I2" s="44"/>
      <c r="J2" s="44"/>
      <c r="K2" s="44"/>
    </row>
    <row r="3" s="252" customFormat="true" ht="29.25" customHeight="true" spans="1:1">
      <c r="A3" s="253"/>
    </row>
    <row r="4" s="252" customFormat="true" ht="29.25" customHeight="true" spans="1:1">
      <c r="A4" s="254"/>
    </row>
    <row r="5" ht="56.25" customHeight="true"/>
    <row r="6" ht="46.5" spans="1:11">
      <c r="A6" s="255"/>
      <c r="B6" s="255"/>
      <c r="C6" s="255"/>
      <c r="D6" s="255"/>
      <c r="E6" s="255"/>
      <c r="F6" s="255"/>
      <c r="G6" s="255"/>
      <c r="H6" s="255"/>
      <c r="I6" s="255"/>
      <c r="J6" s="255"/>
      <c r="K6" s="255"/>
    </row>
    <row r="7" ht="111" customHeight="true" spans="1:11">
      <c r="A7" s="34" t="s">
        <v>1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9" ht="14.25" customHeight="true" spans="5:7">
      <c r="E9" s="39"/>
      <c r="F9" s="39"/>
      <c r="G9" s="39"/>
    </row>
    <row r="10" ht="14.25" customHeight="true" spans="5:7">
      <c r="E10" s="39"/>
      <c r="F10" s="39"/>
      <c r="G10" s="39"/>
    </row>
    <row r="11" ht="14.25" customHeight="true" spans="5:7">
      <c r="E11" s="39"/>
      <c r="F11" s="39"/>
      <c r="G11" s="39"/>
    </row>
    <row r="12" ht="6" customHeight="true" spans="1:1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</row>
    <row r="13" ht="14.25" hidden="true" spans="1:1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</row>
    <row r="14" ht="14.25" hidden="true" spans="1:1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</row>
    <row r="15" ht="14.25" hidden="true" spans="1:1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</row>
    <row r="16" ht="14.25" spans="1:1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ht="14.25" spans="1:1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8" ht="14.25" spans="1:1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</row>
    <row r="19" ht="14.25" spans="1:1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</row>
    <row r="20" ht="14.25" spans="1:1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3" ht="47.25" customHeight="true" spans="1:11">
      <c r="A23" s="36"/>
      <c r="B23" s="36"/>
      <c r="C23" s="36"/>
      <c r="D23" s="36"/>
      <c r="E23" s="36"/>
      <c r="G23" s="36"/>
      <c r="H23" s="36"/>
      <c r="I23" s="36"/>
      <c r="J23" s="36"/>
      <c r="K23" s="36"/>
    </row>
    <row r="24" ht="35.25" spans="1:11">
      <c r="A24" s="36"/>
      <c r="B24" s="36"/>
      <c r="C24" s="36"/>
      <c r="D24" s="36"/>
      <c r="E24" s="36"/>
      <c r="F24" s="256" t="s">
        <v>2</v>
      </c>
      <c r="G24" s="36"/>
      <c r="H24" s="36"/>
      <c r="I24" s="36"/>
      <c r="J24" s="36"/>
      <c r="K24" s="36"/>
    </row>
    <row r="25" ht="45" customHeight="true" spans="1:14">
      <c r="A25" s="36"/>
      <c r="B25" s="36"/>
      <c r="C25" s="36"/>
      <c r="D25" s="36"/>
      <c r="E25" s="36"/>
      <c r="F25" s="256">
        <v>44197</v>
      </c>
      <c r="G25" s="36"/>
      <c r="H25" s="36"/>
      <c r="L25" s="257"/>
      <c r="M25" s="257"/>
      <c r="N25" s="257"/>
    </row>
    <row r="26" ht="35.25" spans="1:1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8" ht="14.25" spans="1:11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</row>
    <row r="29" ht="35.25" customHeight="true" spans="1:1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ht="3.75" customHeight="true" spans="6:11">
      <c r="F30" s="42"/>
      <c r="G30" s="42"/>
      <c r="H30" s="42"/>
      <c r="I30" s="42"/>
      <c r="J30" s="42"/>
      <c r="K30" s="42"/>
    </row>
    <row r="31" ht="14.25" hidden="true" customHeight="true" spans="6:11">
      <c r="F31" s="42"/>
      <c r="G31" s="42"/>
      <c r="H31" s="42"/>
      <c r="I31" s="42"/>
      <c r="J31" s="42"/>
      <c r="K31" s="42"/>
    </row>
    <row r="32" ht="14.25" hidden="true" customHeight="true" spans="6:11">
      <c r="F32" s="42"/>
      <c r="G32" s="42"/>
      <c r="H32" s="42"/>
      <c r="I32" s="42"/>
      <c r="J32" s="42"/>
      <c r="K32" s="42"/>
    </row>
    <row r="33" ht="23.25" customHeight="true" spans="6:11">
      <c r="F33" s="42"/>
      <c r="G33" s="42"/>
      <c r="H33" s="42"/>
      <c r="I33" s="42"/>
      <c r="J33" s="42"/>
      <c r="K33" s="42"/>
    </row>
  </sheetData>
  <mergeCells count="9">
    <mergeCell ref="J1:K1"/>
    <mergeCell ref="A2:C2"/>
    <mergeCell ref="I2:K2"/>
    <mergeCell ref="A6:K6"/>
    <mergeCell ref="A7:K7"/>
    <mergeCell ref="L25:N25"/>
    <mergeCell ref="E9:G11"/>
    <mergeCell ref="A12:K20"/>
    <mergeCell ref="A28:K29"/>
  </mergeCells>
  <printOptions horizontalCentered="true" verticalCentered="true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39"/>
  <sheetViews>
    <sheetView showGridLines="0" zoomScale="50" zoomScaleNormal="50" workbookViewId="0">
      <selection activeCell="R32" sqref="R32"/>
    </sheetView>
  </sheetViews>
  <sheetFormatPr defaultColWidth="8.75" defaultRowHeight="15.75"/>
  <cols>
    <col min="1" max="5" width="9" style="30"/>
    <col min="6" max="6" width="26.375" style="30"/>
    <col min="7" max="32" width="9" style="30"/>
    <col min="33" max="256" width="8.75" style="30"/>
    <col min="257" max="16384" width="8.75" style="31"/>
  </cols>
  <sheetData>
    <row r="1" spans="10:11">
      <c r="J1" s="43"/>
      <c r="K1" s="43"/>
    </row>
    <row r="2" ht="71.25" customHeight="true" spans="1:11">
      <c r="A2" s="32"/>
      <c r="B2" s="32"/>
      <c r="C2" s="32"/>
      <c r="D2" s="33"/>
      <c r="E2" s="33"/>
      <c r="J2" s="44"/>
      <c r="K2" s="44"/>
    </row>
    <row r="3" ht="71.25" customHeight="true" spans="1:11">
      <c r="A3" s="32"/>
      <c r="B3" s="32"/>
      <c r="C3" s="32"/>
      <c r="D3" s="33"/>
      <c r="E3" s="33"/>
      <c r="J3" s="44"/>
      <c r="K3" s="44"/>
    </row>
    <row r="4" ht="157.5" customHeight="true" spans="1:11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6" ht="14.25" customHeight="true" spans="5:7">
      <c r="E6" s="39"/>
      <c r="F6" s="39"/>
      <c r="G6" s="39"/>
    </row>
    <row r="7" ht="14.25" customHeight="true" spans="5:7">
      <c r="E7" s="39"/>
      <c r="F7" s="39"/>
      <c r="G7" s="39"/>
    </row>
    <row r="8" ht="14.25" customHeight="true" spans="5:7">
      <c r="E8" s="39"/>
      <c r="F8" s="39"/>
      <c r="G8" s="39"/>
    </row>
    <row r="9" ht="6" customHeight="true" spans="1:1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ht="14.25" hidden="true" spans="1:1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ht="14.25" hidden="true" spans="1:1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ht="14.25" hidden="true" spans="1:1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</row>
    <row r="13" ht="14.25" spans="1:1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</row>
    <row r="14" ht="14.25" spans="1:1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</row>
    <row r="15" ht="14.25" spans="1:1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</row>
    <row r="16" ht="14.25" spans="1:1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ht="14.25" spans="1:1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22" ht="101.25" customHeight="true"/>
    <row r="23" ht="11.25" customHeight="true"/>
    <row r="26" ht="27" spans="6:6">
      <c r="F26" s="40"/>
    </row>
    <row r="28" ht="47.25" customHeight="true" spans="1:1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ht="35.25" spans="1:11">
      <c r="A29" s="36"/>
      <c r="B29" s="36"/>
      <c r="C29" s="36"/>
      <c r="D29" s="36"/>
      <c r="E29" s="36"/>
      <c r="F29" s="41"/>
      <c r="G29" s="36"/>
      <c r="H29" s="36"/>
      <c r="I29" s="36"/>
      <c r="J29" s="36"/>
      <c r="K29" s="36"/>
    </row>
    <row r="30" ht="35.25" spans="1:1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ht="35.25" spans="1:1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ht="35.25" spans="1:1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4" ht="14.25" spans="1:11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</row>
    <row r="35" ht="35.25" customHeight="true" spans="1:11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</row>
    <row r="36" ht="3.75" customHeight="true" spans="6:11">
      <c r="F36" s="42"/>
      <c r="G36" s="42"/>
      <c r="H36" s="42"/>
      <c r="I36" s="42"/>
      <c r="J36" s="42"/>
      <c r="K36" s="42"/>
    </row>
    <row r="37" ht="14.25" hidden="true" customHeight="true" spans="6:11">
      <c r="F37" s="42"/>
      <c r="G37" s="42"/>
      <c r="H37" s="42"/>
      <c r="I37" s="42"/>
      <c r="J37" s="42"/>
      <c r="K37" s="42"/>
    </row>
    <row r="38" ht="14.25" hidden="true" customHeight="true" spans="6:11">
      <c r="F38" s="42"/>
      <c r="G38" s="42"/>
      <c r="H38" s="42"/>
      <c r="I38" s="42"/>
      <c r="J38" s="42"/>
      <c r="K38" s="42"/>
    </row>
    <row r="39" ht="23.25" customHeight="true" spans="6:11">
      <c r="F39" s="42"/>
      <c r="G39" s="42"/>
      <c r="H39" s="42"/>
      <c r="I39" s="42"/>
      <c r="J39" s="42"/>
      <c r="K39" s="42"/>
    </row>
  </sheetData>
  <mergeCells count="7">
    <mergeCell ref="J1:K1"/>
    <mergeCell ref="A2:C2"/>
    <mergeCell ref="J2:K2"/>
    <mergeCell ref="A4:K4"/>
    <mergeCell ref="A34:K35"/>
    <mergeCell ref="E6:G8"/>
    <mergeCell ref="A9:K17"/>
  </mergeCells>
  <printOptions horizontalCentered="true" verticalCentered="true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GridLines="0" showZeros="0" view="pageBreakPreview" zoomScaleNormal="100" zoomScaleSheetLayoutView="100" workbookViewId="0">
      <pane xSplit="1" ySplit="3" topLeftCell="B4" activePane="bottomRight" state="frozen"/>
      <selection/>
      <selection pane="topRight"/>
      <selection pane="bottomLeft"/>
      <selection pane="bottomRight" activeCell="B14" sqref="B14"/>
    </sheetView>
  </sheetViews>
  <sheetFormatPr defaultColWidth="8.75" defaultRowHeight="14.25" outlineLevelCol="4"/>
  <cols>
    <col min="1" max="1" width="35.25" style="117" customWidth="true"/>
    <col min="2" max="3" width="15.75" style="123" customWidth="true"/>
    <col min="4" max="4" width="15.125" style="235" customWidth="true"/>
    <col min="5" max="5" width="14.75" style="117" customWidth="true"/>
    <col min="6" max="24" width="9" style="117" customWidth="true"/>
    <col min="25" max="16384" width="8.75" style="117"/>
  </cols>
  <sheetData>
    <row r="1" s="121" customFormat="true" ht="71.25" customHeight="true" spans="1:5">
      <c r="A1" s="236" t="s">
        <v>4</v>
      </c>
      <c r="B1" s="236"/>
      <c r="C1" s="236"/>
      <c r="D1" s="236"/>
      <c r="E1" s="246"/>
    </row>
    <row r="2" ht="23.1" customHeight="true" spans="1:5">
      <c r="A2" s="117" t="s">
        <v>5</v>
      </c>
      <c r="D2" s="125" t="s">
        <v>6</v>
      </c>
      <c r="E2" s="247"/>
    </row>
    <row r="3" s="122" customFormat="true" ht="36.75" customHeight="true" spans="1:5">
      <c r="A3" s="237" t="s">
        <v>7</v>
      </c>
      <c r="B3" s="238" t="s">
        <v>8</v>
      </c>
      <c r="C3" s="238" t="s">
        <v>9</v>
      </c>
      <c r="D3" s="239" t="s">
        <v>10</v>
      </c>
      <c r="E3" s="248"/>
    </row>
    <row r="4" ht="24.75" customHeight="true" spans="1:5">
      <c r="A4" s="240" t="s">
        <v>11</v>
      </c>
      <c r="B4" s="241">
        <f>B5+B20</f>
        <v>590000</v>
      </c>
      <c r="C4" s="241">
        <f>C5+C20</f>
        <v>620000</v>
      </c>
      <c r="D4" s="242">
        <f>(C4-B4)/B4</f>
        <v>0.0508474576271186</v>
      </c>
      <c r="E4" s="249"/>
    </row>
    <row r="5" s="233" customFormat="true" ht="24.75" customHeight="true" spans="1:5">
      <c r="A5" s="243" t="s">
        <v>12</v>
      </c>
      <c r="B5" s="241">
        <f>SUM(B6:B19)</f>
        <v>418122</v>
      </c>
      <c r="C5" s="241">
        <f>SUM(C6:C19)</f>
        <v>448000</v>
      </c>
      <c r="D5" s="242">
        <f t="shared" ref="D5:D25" si="0">(C5-B5)/B5</f>
        <v>0.0714576128498381</v>
      </c>
      <c r="E5" s="250"/>
    </row>
    <row r="6" ht="24.75" customHeight="true" spans="1:5">
      <c r="A6" s="244" t="s">
        <v>13</v>
      </c>
      <c r="B6" s="245">
        <v>124976</v>
      </c>
      <c r="C6" s="245">
        <v>128000</v>
      </c>
      <c r="D6" s="242">
        <f t="shared" si="0"/>
        <v>0.0241966457559851</v>
      </c>
      <c r="E6" s="123"/>
    </row>
    <row r="7" ht="24.75" customHeight="true" spans="1:5">
      <c r="A7" s="244" t="s">
        <v>14</v>
      </c>
      <c r="B7" s="245">
        <v>59425</v>
      </c>
      <c r="C7" s="245">
        <v>61000</v>
      </c>
      <c r="D7" s="242">
        <f t="shared" si="0"/>
        <v>0.0265039966344131</v>
      </c>
      <c r="E7" s="123"/>
    </row>
    <row r="8" ht="24.75" customHeight="true" spans="1:5">
      <c r="A8" s="244" t="s">
        <v>15</v>
      </c>
      <c r="B8" s="245">
        <v>13230</v>
      </c>
      <c r="C8" s="245">
        <v>15000</v>
      </c>
      <c r="D8" s="242">
        <f t="shared" si="0"/>
        <v>0.133786848072562</v>
      </c>
      <c r="E8" s="123"/>
    </row>
    <row r="9" ht="24.75" customHeight="true" spans="1:5">
      <c r="A9" s="244" t="s">
        <v>16</v>
      </c>
      <c r="B9" s="245">
        <v>280</v>
      </c>
      <c r="C9" s="245">
        <v>300</v>
      </c>
      <c r="D9" s="242">
        <f t="shared" si="0"/>
        <v>0.0714285714285714</v>
      </c>
      <c r="E9" s="123"/>
    </row>
    <row r="10" ht="24.75" customHeight="true" spans="1:5">
      <c r="A10" s="244" t="s">
        <v>17</v>
      </c>
      <c r="B10" s="245">
        <v>57840</v>
      </c>
      <c r="C10" s="245">
        <v>58000</v>
      </c>
      <c r="D10" s="242">
        <f t="shared" si="0"/>
        <v>0.00276625172890733</v>
      </c>
      <c r="E10" s="123"/>
    </row>
    <row r="11" ht="24.75" customHeight="true" spans="1:5">
      <c r="A11" s="244" t="s">
        <v>18</v>
      </c>
      <c r="B11" s="245">
        <v>46559</v>
      </c>
      <c r="C11" s="245">
        <v>47000</v>
      </c>
      <c r="D11" s="242">
        <f t="shared" si="0"/>
        <v>0.00947185291780322</v>
      </c>
      <c r="E11" s="123"/>
    </row>
    <row r="12" ht="24.75" customHeight="true" spans="1:5">
      <c r="A12" s="244" t="s">
        <v>19</v>
      </c>
      <c r="B12" s="245">
        <v>16414</v>
      </c>
      <c r="C12" s="245">
        <v>16500</v>
      </c>
      <c r="D12" s="242">
        <f t="shared" si="0"/>
        <v>0.00523942975508712</v>
      </c>
      <c r="E12" s="123"/>
    </row>
    <row r="13" ht="24.75" customHeight="true" spans="1:5">
      <c r="A13" s="244" t="s">
        <v>20</v>
      </c>
      <c r="B13" s="245">
        <v>7636</v>
      </c>
      <c r="C13" s="245">
        <v>8000</v>
      </c>
      <c r="D13" s="242">
        <f t="shared" si="0"/>
        <v>0.0476689366160293</v>
      </c>
      <c r="E13" s="123"/>
    </row>
    <row r="14" ht="24.75" customHeight="true" spans="1:5">
      <c r="A14" s="244" t="s">
        <v>21</v>
      </c>
      <c r="B14" s="245">
        <v>23702</v>
      </c>
      <c r="C14" s="245">
        <v>30000</v>
      </c>
      <c r="D14" s="242">
        <f t="shared" si="0"/>
        <v>0.265715973335583</v>
      </c>
      <c r="E14" s="123"/>
    </row>
    <row r="15" ht="24.75" customHeight="true" spans="1:5">
      <c r="A15" s="244" t="s">
        <v>22</v>
      </c>
      <c r="B15" s="245">
        <v>8829</v>
      </c>
      <c r="C15" s="245">
        <v>8100</v>
      </c>
      <c r="D15" s="242">
        <f t="shared" si="0"/>
        <v>-0.0825688073394495</v>
      </c>
      <c r="E15" s="123"/>
    </row>
    <row r="16" ht="24.75" customHeight="true" spans="1:5">
      <c r="A16" s="244" t="s">
        <v>23</v>
      </c>
      <c r="B16" s="245">
        <v>3771</v>
      </c>
      <c r="C16" s="245">
        <v>3000</v>
      </c>
      <c r="D16" s="242">
        <f t="shared" si="0"/>
        <v>-0.204455051710422</v>
      </c>
      <c r="E16" s="123"/>
    </row>
    <row r="17" ht="24.75" customHeight="true" spans="1:5">
      <c r="A17" s="244" t="s">
        <v>24</v>
      </c>
      <c r="B17" s="245">
        <v>54032</v>
      </c>
      <c r="C17" s="245">
        <f>55000+16650</f>
        <v>71650</v>
      </c>
      <c r="D17" s="242">
        <f t="shared" si="0"/>
        <v>0.326066034942256</v>
      </c>
      <c r="E17" s="123"/>
    </row>
    <row r="18" customFormat="true" ht="24.75" customHeight="true" spans="1:5">
      <c r="A18" s="244" t="s">
        <v>25</v>
      </c>
      <c r="B18" s="245">
        <v>1430</v>
      </c>
      <c r="C18" s="245">
        <v>1450</v>
      </c>
      <c r="D18" s="242">
        <f t="shared" si="0"/>
        <v>0.013986013986014</v>
      </c>
      <c r="E18" s="123"/>
    </row>
    <row r="19" customFormat="true" ht="24.75" customHeight="true" spans="1:5">
      <c r="A19" s="244" t="s">
        <v>26</v>
      </c>
      <c r="B19" s="245">
        <v>-2</v>
      </c>
      <c r="C19" s="245">
        <v>0</v>
      </c>
      <c r="D19" s="242">
        <f t="shared" si="0"/>
        <v>-1</v>
      </c>
      <c r="E19" s="123"/>
    </row>
    <row r="20" s="234" customFormat="true" ht="24.75" customHeight="true" spans="1:5">
      <c r="A20" s="243" t="s">
        <v>27</v>
      </c>
      <c r="B20" s="241">
        <f>SUM(B21:B25)</f>
        <v>171878</v>
      </c>
      <c r="C20" s="241">
        <f>SUM(C21:C25)</f>
        <v>172000</v>
      </c>
      <c r="D20" s="242">
        <f t="shared" si="0"/>
        <v>0.000709805792480713</v>
      </c>
      <c r="E20" s="251"/>
    </row>
    <row r="21" ht="24.75" customHeight="true" spans="1:5">
      <c r="A21" s="244" t="s">
        <v>28</v>
      </c>
      <c r="B21" s="245">
        <v>82929</v>
      </c>
      <c r="C21" s="245">
        <f>108500-16650</f>
        <v>91850</v>
      </c>
      <c r="D21" s="242">
        <f t="shared" si="0"/>
        <v>0.107573948799576</v>
      </c>
      <c r="E21" s="123"/>
    </row>
    <row r="22" ht="24.75" customHeight="true" spans="1:5">
      <c r="A22" s="244" t="s">
        <v>29</v>
      </c>
      <c r="B22" s="245">
        <v>5091</v>
      </c>
      <c r="C22" s="245">
        <v>5000</v>
      </c>
      <c r="D22" s="242">
        <f t="shared" si="0"/>
        <v>-0.0178746808092713</v>
      </c>
      <c r="E22" s="123"/>
    </row>
    <row r="23" ht="24.75" customHeight="true" spans="1:5">
      <c r="A23" s="244" t="s">
        <v>30</v>
      </c>
      <c r="B23" s="245">
        <v>9514</v>
      </c>
      <c r="C23" s="245">
        <v>10150</v>
      </c>
      <c r="D23" s="242">
        <f t="shared" si="0"/>
        <v>0.0668488543199496</v>
      </c>
      <c r="E23" s="123"/>
    </row>
    <row r="24" ht="24.75" customHeight="true" spans="1:5">
      <c r="A24" s="244" t="s">
        <v>31</v>
      </c>
      <c r="B24" s="245">
        <v>74275</v>
      </c>
      <c r="C24" s="245">
        <f>65000</f>
        <v>65000</v>
      </c>
      <c r="D24" s="242">
        <f t="shared" si="0"/>
        <v>-0.124873779872097</v>
      </c>
      <c r="E24" s="123"/>
    </row>
    <row r="25" ht="24.75" customHeight="true" spans="1:5">
      <c r="A25" s="244" t="s">
        <v>32</v>
      </c>
      <c r="B25" s="245">
        <v>69</v>
      </c>
      <c r="C25" s="245">
        <v>0</v>
      </c>
      <c r="D25" s="242">
        <f t="shared" si="0"/>
        <v>-1</v>
      </c>
      <c r="E25" s="123"/>
    </row>
    <row r="26" ht="15" customHeight="true"/>
    <row r="27" ht="15" customHeight="true"/>
    <row r="28" ht="15" customHeight="true"/>
    <row r="29" ht="15" customHeight="true"/>
    <row r="30" ht="15" customHeight="true"/>
    <row r="31" ht="15" customHeight="true"/>
    <row r="32" ht="15" customHeight="true"/>
    <row r="33" ht="15" customHeight="true"/>
    <row r="34" ht="15" customHeight="true"/>
    <row r="35" ht="15" customHeight="true"/>
    <row r="36" ht="15" customHeight="true"/>
    <row r="37" ht="15" customHeight="true"/>
    <row r="38" ht="15" customHeight="true"/>
  </sheetData>
  <mergeCells count="1">
    <mergeCell ref="A1:D1"/>
  </mergeCells>
  <printOptions horizontalCentered="true"/>
  <pageMargins left="0.588888888888889" right="0.588888888888889" top="0.938888888888889" bottom="0.788888888888889" header="0.588888888888889" footer="0.238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26"/>
  <sheetViews>
    <sheetView workbookViewId="0">
      <selection activeCell="H22" sqref="H22"/>
    </sheetView>
  </sheetViews>
  <sheetFormatPr defaultColWidth="9" defaultRowHeight="15.75"/>
  <cols>
    <col min="1" max="1" width="29" style="199" customWidth="true"/>
    <col min="2" max="2" width="13.625" style="199" hidden="true" customWidth="true"/>
    <col min="3" max="4" width="10.875" style="199" hidden="true" customWidth="true"/>
    <col min="5" max="8" width="10.625" style="199" customWidth="true"/>
    <col min="9" max="9" width="10.625" style="200" customWidth="true"/>
    <col min="10" max="16376" width="9" style="199"/>
  </cols>
  <sheetData>
    <row r="1" ht="36.75" customHeight="true" spans="1:9">
      <c r="A1" s="201" t="s">
        <v>33</v>
      </c>
      <c r="B1" s="201"/>
      <c r="C1" s="201"/>
      <c r="D1" s="201"/>
      <c r="E1" s="201"/>
      <c r="F1" s="201"/>
      <c r="G1" s="201"/>
      <c r="H1" s="201"/>
      <c r="I1" s="228"/>
    </row>
    <row r="2" ht="24" customHeight="true" spans="1:9">
      <c r="A2" s="202" t="s">
        <v>34</v>
      </c>
      <c r="E2" s="218"/>
      <c r="F2" s="218"/>
      <c r="G2" s="219"/>
      <c r="H2" s="220" t="s">
        <v>6</v>
      </c>
      <c r="I2" s="229"/>
    </row>
    <row r="3" ht="33" spans="1:9">
      <c r="A3" s="203" t="s">
        <v>35</v>
      </c>
      <c r="B3" s="204" t="s">
        <v>36</v>
      </c>
      <c r="C3" s="205" t="s">
        <v>37</v>
      </c>
      <c r="D3" s="206" t="s">
        <v>38</v>
      </c>
      <c r="E3" s="221" t="s">
        <v>39</v>
      </c>
      <c r="F3" s="221" t="s">
        <v>40</v>
      </c>
      <c r="G3" s="222" t="s">
        <v>41</v>
      </c>
      <c r="H3" s="205" t="s">
        <v>42</v>
      </c>
      <c r="I3" s="230" t="s">
        <v>43</v>
      </c>
    </row>
    <row r="4" ht="24.95" customHeight="true" spans="1:9">
      <c r="A4" s="207" t="s">
        <v>44</v>
      </c>
      <c r="B4" s="208">
        <f>SUM(B5:B26)</f>
        <v>938229</v>
      </c>
      <c r="C4" s="209">
        <f>SUM(C5:C26)</f>
        <v>983000</v>
      </c>
      <c r="D4" s="209">
        <f t="shared" ref="D4:H4" si="0">SUM(D5:D26)</f>
        <v>790000</v>
      </c>
      <c r="E4" s="223">
        <f t="shared" si="0"/>
        <v>790058</v>
      </c>
      <c r="F4" s="224">
        <f>E4/D4</f>
        <v>1.00007341772152</v>
      </c>
      <c r="G4" s="224">
        <f>(E4-B4)/B4</f>
        <v>-0.157926263204399</v>
      </c>
      <c r="H4" s="209">
        <f t="shared" si="0"/>
        <v>862000</v>
      </c>
      <c r="I4" s="231">
        <f t="shared" ref="I4:I24" si="1">(H4-E4)/E4</f>
        <v>0.0910591374304165</v>
      </c>
    </row>
    <row r="5" ht="24.95" customHeight="true" spans="1:9">
      <c r="A5" s="210" t="s">
        <v>45</v>
      </c>
      <c r="B5" s="211">
        <v>86357</v>
      </c>
      <c r="C5" s="212">
        <v>86400</v>
      </c>
      <c r="D5" s="212">
        <v>86400</v>
      </c>
      <c r="E5" s="225">
        <v>86400</v>
      </c>
      <c r="F5" s="226">
        <f>E5/D5</f>
        <v>1</v>
      </c>
      <c r="G5" s="227">
        <f t="shared" ref="G5:G26" si="2">(E5-B5)/B5</f>
        <v>0.000497932999062033</v>
      </c>
      <c r="H5" s="212">
        <v>97000</v>
      </c>
      <c r="I5" s="232">
        <f t="shared" si="1"/>
        <v>0.122685185185185</v>
      </c>
    </row>
    <row r="6" ht="24.95" customHeight="true" spans="1:9">
      <c r="A6" s="210" t="s">
        <v>46</v>
      </c>
      <c r="B6" s="211">
        <v>499</v>
      </c>
      <c r="C6" s="212">
        <v>1300</v>
      </c>
      <c r="D6" s="212">
        <v>500</v>
      </c>
      <c r="E6" s="225">
        <v>500</v>
      </c>
      <c r="F6" s="226">
        <f t="shared" ref="F6:F24" si="3">E6/D6</f>
        <v>1</v>
      </c>
      <c r="G6" s="227">
        <f t="shared" si="2"/>
        <v>0.00200400801603206</v>
      </c>
      <c r="H6" s="212">
        <v>500</v>
      </c>
      <c r="I6" s="232">
        <f t="shared" si="1"/>
        <v>0</v>
      </c>
    </row>
    <row r="7" ht="24.95" customHeight="true" spans="1:9">
      <c r="A7" s="210" t="s">
        <v>47</v>
      </c>
      <c r="B7" s="211">
        <v>63336</v>
      </c>
      <c r="C7" s="212">
        <v>63340</v>
      </c>
      <c r="D7" s="212">
        <v>63340</v>
      </c>
      <c r="E7" s="225">
        <v>62360</v>
      </c>
      <c r="F7" s="226">
        <f t="shared" si="3"/>
        <v>0.984527944426902</v>
      </c>
      <c r="G7" s="227">
        <f t="shared" si="2"/>
        <v>-0.015409877478843</v>
      </c>
      <c r="H7" s="212">
        <v>54800</v>
      </c>
      <c r="I7" s="232">
        <f t="shared" si="1"/>
        <v>-0.121231558691469</v>
      </c>
    </row>
    <row r="8" ht="24.95" customHeight="true" spans="1:9">
      <c r="A8" s="210" t="s">
        <v>48</v>
      </c>
      <c r="B8" s="211">
        <v>123308</v>
      </c>
      <c r="C8" s="212">
        <v>125300</v>
      </c>
      <c r="D8" s="212">
        <v>125300</v>
      </c>
      <c r="E8" s="225">
        <v>136000</v>
      </c>
      <c r="F8" s="226">
        <f t="shared" si="3"/>
        <v>1.0853950518755</v>
      </c>
      <c r="G8" s="227">
        <f t="shared" si="2"/>
        <v>0.102929250332501</v>
      </c>
      <c r="H8" s="212">
        <v>138000</v>
      </c>
      <c r="I8" s="232">
        <f t="shared" si="1"/>
        <v>0.0147058823529412</v>
      </c>
    </row>
    <row r="9" ht="24.95" customHeight="true" spans="1:9">
      <c r="A9" s="210" t="s">
        <v>49</v>
      </c>
      <c r="B9" s="211">
        <v>9743</v>
      </c>
      <c r="C9" s="212">
        <v>17000</v>
      </c>
      <c r="D9" s="212">
        <v>20300</v>
      </c>
      <c r="E9" s="225">
        <v>22088</v>
      </c>
      <c r="F9" s="226">
        <f t="shared" si="3"/>
        <v>1.08807881773399</v>
      </c>
      <c r="G9" s="227">
        <f t="shared" si="2"/>
        <v>1.26706353279277</v>
      </c>
      <c r="H9" s="212">
        <v>22200</v>
      </c>
      <c r="I9" s="232">
        <f t="shared" si="1"/>
        <v>0.00507062658457081</v>
      </c>
    </row>
    <row r="10" ht="24.95" customHeight="true" spans="1:9">
      <c r="A10" s="210" t="s">
        <v>50</v>
      </c>
      <c r="B10" s="211">
        <v>10058</v>
      </c>
      <c r="C10" s="212">
        <v>10060</v>
      </c>
      <c r="D10" s="212">
        <v>10060</v>
      </c>
      <c r="E10" s="225">
        <v>10060</v>
      </c>
      <c r="F10" s="226">
        <f t="shared" si="3"/>
        <v>1</v>
      </c>
      <c r="G10" s="227">
        <f t="shared" si="2"/>
        <v>0.000198846689202625</v>
      </c>
      <c r="H10" s="212">
        <v>14000</v>
      </c>
      <c r="I10" s="232">
        <f t="shared" si="1"/>
        <v>0.391650099403579</v>
      </c>
    </row>
    <row r="11" ht="24.95" customHeight="true" spans="1:9">
      <c r="A11" s="210" t="s">
        <v>51</v>
      </c>
      <c r="B11" s="211">
        <v>133855</v>
      </c>
      <c r="C11" s="212">
        <v>137000</v>
      </c>
      <c r="D11" s="212">
        <v>126060</v>
      </c>
      <c r="E11" s="225">
        <v>120280</v>
      </c>
      <c r="F11" s="226">
        <f t="shared" si="3"/>
        <v>0.954148818023164</v>
      </c>
      <c r="G11" s="227">
        <f t="shared" si="2"/>
        <v>-0.101415711030593</v>
      </c>
      <c r="H11" s="212">
        <v>133000</v>
      </c>
      <c r="I11" s="232">
        <f t="shared" si="1"/>
        <v>0.10575324243432</v>
      </c>
    </row>
    <row r="12" ht="24.95" customHeight="true" spans="1:9">
      <c r="A12" s="210" t="s">
        <v>52</v>
      </c>
      <c r="B12" s="211">
        <v>64715</v>
      </c>
      <c r="C12" s="212">
        <v>64700</v>
      </c>
      <c r="D12" s="212">
        <v>64700</v>
      </c>
      <c r="E12" s="225">
        <v>67215</v>
      </c>
      <c r="F12" s="226">
        <f t="shared" si="3"/>
        <v>1.03887171561051</v>
      </c>
      <c r="G12" s="227">
        <f t="shared" si="2"/>
        <v>0.0386309201885189</v>
      </c>
      <c r="H12" s="212">
        <v>67200</v>
      </c>
      <c r="I12" s="232">
        <f t="shared" si="1"/>
        <v>-0.000223164472216023</v>
      </c>
    </row>
    <row r="13" ht="24.95" customHeight="true" spans="1:9">
      <c r="A13" s="213" t="s">
        <v>53</v>
      </c>
      <c r="B13" s="211">
        <v>45392</v>
      </c>
      <c r="C13" s="214">
        <v>45400</v>
      </c>
      <c r="D13" s="214">
        <v>3900</v>
      </c>
      <c r="E13" s="225">
        <v>7240</v>
      </c>
      <c r="F13" s="226">
        <f t="shared" si="3"/>
        <v>1.85641025641026</v>
      </c>
      <c r="G13" s="227">
        <f t="shared" si="2"/>
        <v>-0.840500528727529</v>
      </c>
      <c r="H13" s="214">
        <v>3500</v>
      </c>
      <c r="I13" s="232">
        <f t="shared" si="1"/>
        <v>-0.516574585635359</v>
      </c>
    </row>
    <row r="14" ht="24.95" customHeight="true" spans="1:9">
      <c r="A14" s="213" t="s">
        <v>54</v>
      </c>
      <c r="B14" s="211">
        <v>133239</v>
      </c>
      <c r="C14" s="214">
        <v>329994</v>
      </c>
      <c r="D14" s="214">
        <v>214000</v>
      </c>
      <c r="E14" s="225">
        <v>203000</v>
      </c>
      <c r="F14" s="226">
        <f t="shared" si="3"/>
        <v>0.948598130841122</v>
      </c>
      <c r="G14" s="227">
        <f t="shared" si="2"/>
        <v>0.523577931386456</v>
      </c>
      <c r="H14" s="214">
        <v>180000</v>
      </c>
      <c r="I14" s="232">
        <f t="shared" si="1"/>
        <v>-0.113300492610837</v>
      </c>
    </row>
    <row r="15" ht="24.95" customHeight="true" spans="1:9">
      <c r="A15" s="210" t="s">
        <v>55</v>
      </c>
      <c r="B15" s="211">
        <v>27411</v>
      </c>
      <c r="C15" s="215">
        <v>27400</v>
      </c>
      <c r="D15" s="215">
        <v>27400</v>
      </c>
      <c r="E15" s="225">
        <v>26680</v>
      </c>
      <c r="F15" s="226">
        <f t="shared" si="3"/>
        <v>0.973722627737226</v>
      </c>
      <c r="G15" s="227">
        <f t="shared" si="2"/>
        <v>-0.0266681259348437</v>
      </c>
      <c r="H15" s="215">
        <v>41870</v>
      </c>
      <c r="I15" s="232">
        <f t="shared" si="1"/>
        <v>0.569340329835082</v>
      </c>
    </row>
    <row r="16" ht="24.95" customHeight="true" spans="1:9">
      <c r="A16" s="210" t="s">
        <v>56</v>
      </c>
      <c r="B16" s="211">
        <v>7893</v>
      </c>
      <c r="C16" s="215">
        <v>7890</v>
      </c>
      <c r="D16" s="215">
        <v>11500</v>
      </c>
      <c r="E16" s="225">
        <v>11500</v>
      </c>
      <c r="F16" s="226">
        <f t="shared" si="3"/>
        <v>1</v>
      </c>
      <c r="G16" s="227">
        <f t="shared" si="2"/>
        <v>0.456987203851514</v>
      </c>
      <c r="H16" s="215">
        <v>15100</v>
      </c>
      <c r="I16" s="232">
        <f t="shared" si="1"/>
        <v>0.31304347826087</v>
      </c>
    </row>
    <row r="17" ht="24.95" customHeight="true" spans="1:9">
      <c r="A17" s="210" t="s">
        <v>57</v>
      </c>
      <c r="B17" s="211">
        <v>191820</v>
      </c>
      <c r="C17" s="215">
        <v>10000</v>
      </c>
      <c r="D17" s="215">
        <v>11600</v>
      </c>
      <c r="E17" s="225">
        <v>11600</v>
      </c>
      <c r="F17" s="226">
        <f t="shared" si="3"/>
        <v>1</v>
      </c>
      <c r="G17" s="227">
        <f t="shared" si="2"/>
        <v>-0.939526639557919</v>
      </c>
      <c r="H17" s="215">
        <v>15000</v>
      </c>
      <c r="I17" s="232">
        <f t="shared" si="1"/>
        <v>0.293103448275862</v>
      </c>
    </row>
    <row r="18" ht="24.95" customHeight="true" spans="1:9">
      <c r="A18" s="210" t="s">
        <v>58</v>
      </c>
      <c r="B18" s="211">
        <v>305</v>
      </c>
      <c r="C18" s="215">
        <v>310</v>
      </c>
      <c r="D18" s="215">
        <v>2500</v>
      </c>
      <c r="E18" s="225">
        <v>2800</v>
      </c>
      <c r="F18" s="226">
        <f t="shared" si="3"/>
        <v>1.12</v>
      </c>
      <c r="G18" s="227">
        <f t="shared" si="2"/>
        <v>8.18032786885246</v>
      </c>
      <c r="H18" s="215">
        <v>320</v>
      </c>
      <c r="I18" s="232">
        <f t="shared" si="1"/>
        <v>-0.885714285714286</v>
      </c>
    </row>
    <row r="19" ht="24.95" customHeight="true" spans="1:9">
      <c r="A19" s="216" t="s">
        <v>59</v>
      </c>
      <c r="B19" s="217">
        <v>5812</v>
      </c>
      <c r="C19" s="215">
        <v>8000</v>
      </c>
      <c r="D19" s="215">
        <v>3000</v>
      </c>
      <c r="E19" s="225">
        <v>3000</v>
      </c>
      <c r="F19" s="226">
        <f t="shared" si="3"/>
        <v>1</v>
      </c>
      <c r="G19" s="227">
        <f t="shared" si="2"/>
        <v>-0.483826565726084</v>
      </c>
      <c r="H19" s="215">
        <v>4000</v>
      </c>
      <c r="I19" s="232">
        <f t="shared" si="1"/>
        <v>0.333333333333333</v>
      </c>
    </row>
    <row r="20" ht="24.95" customHeight="true" spans="1:9">
      <c r="A20" s="210" t="s">
        <v>60</v>
      </c>
      <c r="B20" s="217">
        <v>6369</v>
      </c>
      <c r="C20" s="215">
        <v>6370</v>
      </c>
      <c r="D20" s="215">
        <v>6370</v>
      </c>
      <c r="E20" s="225">
        <v>5130</v>
      </c>
      <c r="F20" s="226">
        <f t="shared" si="3"/>
        <v>0.805337519623234</v>
      </c>
      <c r="G20" s="227">
        <f t="shared" si="2"/>
        <v>-0.194536033914272</v>
      </c>
      <c r="H20" s="215">
        <v>6300</v>
      </c>
      <c r="I20" s="232">
        <f t="shared" si="1"/>
        <v>0.228070175438596</v>
      </c>
    </row>
    <row r="21" ht="24.95" customHeight="true" spans="1:9">
      <c r="A21" s="216" t="s">
        <v>61</v>
      </c>
      <c r="B21" s="211">
        <v>3666</v>
      </c>
      <c r="C21" s="215">
        <v>3666</v>
      </c>
      <c r="D21" s="215">
        <v>1700</v>
      </c>
      <c r="E21" s="225">
        <v>1755</v>
      </c>
      <c r="F21" s="226">
        <f t="shared" si="3"/>
        <v>1.03235294117647</v>
      </c>
      <c r="G21" s="227">
        <f t="shared" si="2"/>
        <v>-0.521276595744681</v>
      </c>
      <c r="H21" s="215">
        <v>1760</v>
      </c>
      <c r="I21" s="232">
        <f t="shared" si="1"/>
        <v>0.00284900284900285</v>
      </c>
    </row>
    <row r="22" ht="24.95" customHeight="true" spans="1:9">
      <c r="A22" s="210" t="s">
        <v>62</v>
      </c>
      <c r="B22" s="217">
        <v>1783</v>
      </c>
      <c r="C22" s="215">
        <v>1790</v>
      </c>
      <c r="D22" s="215">
        <v>1790</v>
      </c>
      <c r="E22" s="225">
        <v>1290</v>
      </c>
      <c r="F22" s="226">
        <f t="shared" si="3"/>
        <v>0.720670391061452</v>
      </c>
      <c r="G22" s="227">
        <f t="shared" si="2"/>
        <v>-0.276500280426248</v>
      </c>
      <c r="H22" s="215">
        <v>1290</v>
      </c>
      <c r="I22" s="232">
        <f t="shared" si="1"/>
        <v>0</v>
      </c>
    </row>
    <row r="23" ht="24.95" customHeight="true" spans="1:9">
      <c r="A23" s="210" t="s">
        <v>63</v>
      </c>
      <c r="B23" s="217">
        <v>4923</v>
      </c>
      <c r="C23" s="215">
        <v>4960</v>
      </c>
      <c r="D23" s="215">
        <v>4960</v>
      </c>
      <c r="E23" s="225">
        <v>7160</v>
      </c>
      <c r="F23" s="226">
        <f t="shared" si="3"/>
        <v>1.44354838709677</v>
      </c>
      <c r="G23" s="227">
        <f t="shared" si="2"/>
        <v>0.454397724964453</v>
      </c>
      <c r="H23" s="215">
        <v>7160</v>
      </c>
      <c r="I23" s="232">
        <f t="shared" si="1"/>
        <v>0</v>
      </c>
    </row>
    <row r="24" ht="24.95" customHeight="true" spans="1:9">
      <c r="A24" s="210" t="s">
        <v>64</v>
      </c>
      <c r="B24" s="217">
        <v>4620</v>
      </c>
      <c r="C24" s="215">
        <v>4620</v>
      </c>
      <c r="D24" s="215">
        <v>4620</v>
      </c>
      <c r="E24" s="215">
        <v>4000</v>
      </c>
      <c r="F24" s="226">
        <f t="shared" si="3"/>
        <v>0.865800865800866</v>
      </c>
      <c r="G24" s="227">
        <f t="shared" si="2"/>
        <v>-0.134199134199134</v>
      </c>
      <c r="H24" s="215">
        <v>4000</v>
      </c>
      <c r="I24" s="232">
        <f t="shared" si="1"/>
        <v>0</v>
      </c>
    </row>
    <row r="25" ht="24.95" customHeight="true" spans="1:9">
      <c r="A25" s="210" t="s">
        <v>65</v>
      </c>
      <c r="B25" s="217">
        <v>13088</v>
      </c>
      <c r="C25" s="215">
        <v>27500</v>
      </c>
      <c r="D25" s="215"/>
      <c r="E25" s="215"/>
      <c r="F25" s="226"/>
      <c r="G25" s="227">
        <f t="shared" si="2"/>
        <v>-1</v>
      </c>
      <c r="H25" s="215">
        <v>55000</v>
      </c>
      <c r="I25" s="232"/>
    </row>
    <row r="26" ht="24.95" customHeight="true" spans="1:9">
      <c r="A26" s="210" t="s">
        <v>66</v>
      </c>
      <c r="B26" s="217">
        <v>37</v>
      </c>
      <c r="C26" s="215">
        <v>0</v>
      </c>
      <c r="D26" s="215"/>
      <c r="E26" s="215"/>
      <c r="F26" s="226"/>
      <c r="G26" s="227"/>
      <c r="H26" s="215"/>
      <c r="I26" s="232"/>
    </row>
  </sheetData>
  <mergeCells count="2">
    <mergeCell ref="A1:I1"/>
    <mergeCell ref="H2:I2"/>
  </mergeCells>
  <printOptions horizontalCentered="true"/>
  <pageMargins left="0.75" right="0.75" top="1" bottom="1" header="0.509027777777778" footer="0.509027777777778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AR1342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F19" sqref="F19"/>
    </sheetView>
  </sheetViews>
  <sheetFormatPr defaultColWidth="9" defaultRowHeight="18.95" customHeight="true"/>
  <cols>
    <col min="1" max="1" width="44.75" style="31" customWidth="true"/>
    <col min="2" max="3" width="14" style="31" customWidth="true"/>
    <col min="4" max="4" width="14" style="177" customWidth="true"/>
    <col min="5" max="5" width="14" style="31" customWidth="true"/>
    <col min="6" max="16380" width="9" style="31"/>
    <col min="16381" max="16382" width="9.125" style="31"/>
    <col min="16384" max="16384" width="9" style="31"/>
  </cols>
  <sheetData>
    <row r="1" s="31" customFormat="true" ht="24" customHeight="true" spans="1:5">
      <c r="A1" s="147" t="s">
        <v>67</v>
      </c>
      <c r="B1" s="147"/>
      <c r="C1" s="147"/>
      <c r="D1" s="147"/>
      <c r="E1" s="147"/>
    </row>
    <row r="2" s="31" customFormat="true" customHeight="true" spans="1:5">
      <c r="A2" s="149" t="s">
        <v>68</v>
      </c>
      <c r="B2" s="150"/>
      <c r="C2" s="150"/>
      <c r="D2" s="178"/>
      <c r="E2" s="169" t="s">
        <v>6</v>
      </c>
    </row>
    <row r="3" s="31" customFormat="true" ht="42" customHeight="true" spans="1:5">
      <c r="A3" s="153" t="s">
        <v>69</v>
      </c>
      <c r="B3" s="154" t="s">
        <v>70</v>
      </c>
      <c r="C3" s="155" t="s">
        <v>71</v>
      </c>
      <c r="D3" s="154" t="s">
        <v>72</v>
      </c>
      <c r="E3" s="170" t="s">
        <v>73</v>
      </c>
    </row>
    <row r="4" customHeight="true" spans="1:5">
      <c r="A4" s="179" t="s">
        <v>74</v>
      </c>
      <c r="B4" s="180">
        <f>B5+B234+B274+B293+B383+B435+B491+B548+B674+B746+B825+B848+B959+B1023+B1087+B1107+B1137+B1147+B1192+B1212+B1256+B1312+B1315+B1323</f>
        <v>790058</v>
      </c>
      <c r="C4" s="180">
        <f>C5+C234+C274+C293+C383+C435+C491+C548+C674+C746+C825+C848+C959+C1023+C1087+C1107+C1137+C1147+C1192+C1212+C1256+C1312+C1315+C1323</f>
        <v>862000</v>
      </c>
      <c r="D4" s="181">
        <f t="shared" ref="D4:D67" si="0">C4/B4</f>
        <v>1.09105913743042</v>
      </c>
      <c r="E4" s="189"/>
    </row>
    <row r="5" customHeight="true" spans="1:5">
      <c r="A5" s="182" t="s">
        <v>75</v>
      </c>
      <c r="B5" s="183">
        <f>B6+B18+B27+B38+B49+B60+B71+B79+B88+B101+B110+B121+B133+B140+B148+B154+B161+B168+B175+B182+B189+B197+B203+B209+B216+B231</f>
        <v>86400</v>
      </c>
      <c r="C5" s="183">
        <f>C6+C18+C27+C38+C49+C60+C71+C79+C88+C101+C110+C121+C133+C140+C148+C154+C161+C168+C175+C182+C189+C197+C203+C209+C216+C231</f>
        <v>97000</v>
      </c>
      <c r="D5" s="184">
        <f t="shared" si="0"/>
        <v>1.12268518518519</v>
      </c>
      <c r="E5" s="190"/>
    </row>
    <row r="6" customHeight="true" spans="1:5">
      <c r="A6" s="185" t="s">
        <v>76</v>
      </c>
      <c r="B6" s="186">
        <f>SUM(B7:B17)</f>
        <v>1261</v>
      </c>
      <c r="C6" s="186">
        <f>SUM(C7:C17)</f>
        <v>1313</v>
      </c>
      <c r="D6" s="187">
        <f t="shared" si="0"/>
        <v>1.04123711340206</v>
      </c>
      <c r="E6" s="191"/>
    </row>
    <row r="7" customHeight="true" spans="1:5">
      <c r="A7" s="188" t="s">
        <v>77</v>
      </c>
      <c r="B7" s="180">
        <v>1021</v>
      </c>
      <c r="C7" s="180">
        <v>1100</v>
      </c>
      <c r="D7" s="181">
        <f t="shared" si="0"/>
        <v>1.07737512242899</v>
      </c>
      <c r="E7" s="189"/>
    </row>
    <row r="8" customHeight="true" spans="1:5">
      <c r="A8" s="188" t="s">
        <v>78</v>
      </c>
      <c r="B8" s="180">
        <v>2</v>
      </c>
      <c r="C8" s="180">
        <v>2</v>
      </c>
      <c r="D8" s="181">
        <f t="shared" si="0"/>
        <v>1</v>
      </c>
      <c r="E8" s="189"/>
    </row>
    <row r="9" customHeight="true" spans="1:5">
      <c r="A9" s="188" t="s">
        <v>79</v>
      </c>
      <c r="B9" s="180">
        <v>1</v>
      </c>
      <c r="C9" s="180">
        <v>1</v>
      </c>
      <c r="D9" s="181">
        <f t="shared" si="0"/>
        <v>1</v>
      </c>
      <c r="E9" s="189"/>
    </row>
    <row r="10" customHeight="true" spans="1:5">
      <c r="A10" s="188" t="s">
        <v>80</v>
      </c>
      <c r="B10" s="180">
        <v>90</v>
      </c>
      <c r="C10" s="180">
        <v>70</v>
      </c>
      <c r="D10" s="181">
        <f t="shared" si="0"/>
        <v>0.777777777777778</v>
      </c>
      <c r="E10" s="189"/>
    </row>
    <row r="11" customHeight="true" spans="1:5">
      <c r="A11" s="188" t="s">
        <v>81</v>
      </c>
      <c r="B11" s="180"/>
      <c r="C11" s="180"/>
      <c r="D11" s="181" t="e">
        <f t="shared" si="0"/>
        <v>#DIV/0!</v>
      </c>
      <c r="E11" s="189"/>
    </row>
    <row r="12" s="175" customFormat="true" customHeight="true" spans="1:44">
      <c r="A12" s="188" t="s">
        <v>82</v>
      </c>
      <c r="B12" s="180"/>
      <c r="C12" s="180"/>
      <c r="D12" s="181" t="e">
        <f t="shared" si="0"/>
        <v>#DIV/0!</v>
      </c>
      <c r="E12" s="189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</row>
    <row r="13" customHeight="true" spans="1:5">
      <c r="A13" s="188" t="s">
        <v>83</v>
      </c>
      <c r="B13" s="180"/>
      <c r="C13" s="180"/>
      <c r="D13" s="181" t="e">
        <f t="shared" si="0"/>
        <v>#DIV/0!</v>
      </c>
      <c r="E13" s="189"/>
    </row>
    <row r="14" customHeight="true" spans="1:5">
      <c r="A14" s="188" t="s">
        <v>84</v>
      </c>
      <c r="B14" s="180">
        <v>145</v>
      </c>
      <c r="C14" s="180">
        <v>140</v>
      </c>
      <c r="D14" s="181">
        <f t="shared" si="0"/>
        <v>0.96551724137931</v>
      </c>
      <c r="E14" s="189"/>
    </row>
    <row r="15" customHeight="true" spans="1:5">
      <c r="A15" s="188" t="s">
        <v>85</v>
      </c>
      <c r="B15" s="180"/>
      <c r="C15" s="180"/>
      <c r="D15" s="181" t="e">
        <f t="shared" si="0"/>
        <v>#DIV/0!</v>
      </c>
      <c r="E15" s="189"/>
    </row>
    <row r="16" customHeight="true" spans="1:5">
      <c r="A16" s="188" t="s">
        <v>86</v>
      </c>
      <c r="B16" s="180"/>
      <c r="C16" s="180"/>
      <c r="D16" s="181" t="e">
        <f t="shared" si="0"/>
        <v>#DIV/0!</v>
      </c>
      <c r="E16" s="189"/>
    </row>
    <row r="17" customHeight="true" spans="1:5">
      <c r="A17" s="188" t="s">
        <v>87</v>
      </c>
      <c r="B17" s="180">
        <v>2</v>
      </c>
      <c r="C17" s="180">
        <v>0</v>
      </c>
      <c r="D17" s="181">
        <f t="shared" si="0"/>
        <v>0</v>
      </c>
      <c r="E17" s="189"/>
    </row>
    <row r="18" customHeight="true" spans="1:5">
      <c r="A18" s="185" t="s">
        <v>88</v>
      </c>
      <c r="B18" s="186">
        <f>SUM(B19:B26)</f>
        <v>873</v>
      </c>
      <c r="C18" s="186">
        <f>SUM(C19:C26)</f>
        <v>1326</v>
      </c>
      <c r="D18" s="187">
        <f t="shared" si="0"/>
        <v>1.51890034364261</v>
      </c>
      <c r="E18" s="191"/>
    </row>
    <row r="19" customHeight="true" spans="1:5">
      <c r="A19" s="188" t="s">
        <v>77</v>
      </c>
      <c r="B19" s="180">
        <v>824</v>
      </c>
      <c r="C19" s="180">
        <v>1100</v>
      </c>
      <c r="D19" s="181">
        <f t="shared" si="0"/>
        <v>1.33495145631068</v>
      </c>
      <c r="E19" s="189"/>
    </row>
    <row r="20" customHeight="true" spans="1:5">
      <c r="A20" s="188" t="s">
        <v>78</v>
      </c>
      <c r="B20" s="180">
        <v>19</v>
      </c>
      <c r="C20" s="180">
        <v>196</v>
      </c>
      <c r="D20" s="181">
        <f t="shared" si="0"/>
        <v>10.3157894736842</v>
      </c>
      <c r="E20" s="189"/>
    </row>
    <row r="21" s="175" customFormat="true" customHeight="true" spans="1:44">
      <c r="A21" s="188" t="s">
        <v>79</v>
      </c>
      <c r="B21" s="180"/>
      <c r="C21" s="180"/>
      <c r="D21" s="181" t="e">
        <f t="shared" si="0"/>
        <v>#DIV/0!</v>
      </c>
      <c r="E21" s="189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</row>
    <row r="22" customHeight="true" spans="1:5">
      <c r="A22" s="188" t="s">
        <v>89</v>
      </c>
      <c r="B22" s="180">
        <v>30</v>
      </c>
      <c r="C22" s="180">
        <v>30</v>
      </c>
      <c r="D22" s="181">
        <f t="shared" si="0"/>
        <v>1</v>
      </c>
      <c r="E22" s="189"/>
    </row>
    <row r="23" customHeight="true" spans="1:5">
      <c r="A23" s="188" t="s">
        <v>90</v>
      </c>
      <c r="B23" s="180"/>
      <c r="C23" s="180"/>
      <c r="D23" s="181" t="e">
        <f t="shared" si="0"/>
        <v>#DIV/0!</v>
      </c>
      <c r="E23" s="189"/>
    </row>
    <row r="24" customHeight="true" spans="1:5">
      <c r="A24" s="188" t="s">
        <v>91</v>
      </c>
      <c r="B24" s="180"/>
      <c r="C24" s="180"/>
      <c r="D24" s="181" t="e">
        <f t="shared" si="0"/>
        <v>#DIV/0!</v>
      </c>
      <c r="E24" s="189"/>
    </row>
    <row r="25" customHeight="true" spans="1:5">
      <c r="A25" s="188" t="s">
        <v>86</v>
      </c>
      <c r="B25" s="180"/>
      <c r="C25" s="180"/>
      <c r="D25" s="181" t="e">
        <f t="shared" si="0"/>
        <v>#DIV/0!</v>
      </c>
      <c r="E25" s="189"/>
    </row>
    <row r="26" customHeight="true" spans="1:5">
      <c r="A26" s="188" t="s">
        <v>92</v>
      </c>
      <c r="B26" s="180"/>
      <c r="C26" s="180">
        <v>0</v>
      </c>
      <c r="D26" s="181" t="e">
        <f t="shared" si="0"/>
        <v>#DIV/0!</v>
      </c>
      <c r="E26" s="189"/>
    </row>
    <row r="27" customHeight="true" spans="1:5">
      <c r="A27" s="185" t="s">
        <v>93</v>
      </c>
      <c r="B27" s="186">
        <f>SUM(B28:B37)</f>
        <v>43766</v>
      </c>
      <c r="C27" s="186">
        <f>SUM(C28:C37)</f>
        <v>47290</v>
      </c>
      <c r="D27" s="187">
        <f t="shared" si="0"/>
        <v>1.08051912443449</v>
      </c>
      <c r="E27" s="191"/>
    </row>
    <row r="28" customHeight="true" spans="1:5">
      <c r="A28" s="188" t="s">
        <v>77</v>
      </c>
      <c r="B28" s="180">
        <v>32641</v>
      </c>
      <c r="C28" s="180">
        <v>35600</v>
      </c>
      <c r="D28" s="181">
        <f t="shared" si="0"/>
        <v>1.09065285990013</v>
      </c>
      <c r="E28" s="189"/>
    </row>
    <row r="29" customHeight="true" spans="1:5">
      <c r="A29" s="188" t="s">
        <v>78</v>
      </c>
      <c r="B29" s="180">
        <v>7697</v>
      </c>
      <c r="C29" s="180">
        <v>8000</v>
      </c>
      <c r="D29" s="181">
        <f t="shared" si="0"/>
        <v>1.03936598674808</v>
      </c>
      <c r="E29" s="189"/>
    </row>
    <row r="30" customHeight="true" spans="1:5">
      <c r="A30" s="188" t="s">
        <v>79</v>
      </c>
      <c r="B30" s="180"/>
      <c r="C30" s="180"/>
      <c r="D30" s="181" t="e">
        <f t="shared" si="0"/>
        <v>#DIV/0!</v>
      </c>
      <c r="E30" s="189"/>
    </row>
    <row r="31" customHeight="true" spans="1:5">
      <c r="A31" s="188" t="s">
        <v>94</v>
      </c>
      <c r="B31" s="180"/>
      <c r="C31" s="180"/>
      <c r="D31" s="181" t="e">
        <f t="shared" si="0"/>
        <v>#DIV/0!</v>
      </c>
      <c r="E31" s="189"/>
    </row>
    <row r="32" s="175" customFormat="true" customHeight="true" spans="1:44">
      <c r="A32" s="188" t="s">
        <v>95</v>
      </c>
      <c r="B32" s="180"/>
      <c r="C32" s="180"/>
      <c r="D32" s="181" t="e">
        <f t="shared" si="0"/>
        <v>#DIV/0!</v>
      </c>
      <c r="E32" s="189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</row>
    <row r="33" customHeight="true" spans="1:5">
      <c r="A33" s="188" t="s">
        <v>96</v>
      </c>
      <c r="B33" s="180"/>
      <c r="C33" s="180"/>
      <c r="D33" s="181" t="e">
        <f t="shared" si="0"/>
        <v>#DIV/0!</v>
      </c>
      <c r="E33" s="189"/>
    </row>
    <row r="34" customHeight="true" spans="1:5">
      <c r="A34" s="188" t="s">
        <v>97</v>
      </c>
      <c r="B34" s="180">
        <v>72</v>
      </c>
      <c r="C34" s="180">
        <v>70</v>
      </c>
      <c r="D34" s="181">
        <f t="shared" si="0"/>
        <v>0.972222222222222</v>
      </c>
      <c r="E34" s="189"/>
    </row>
    <row r="35" customHeight="true" spans="1:5">
      <c r="A35" s="188" t="s">
        <v>98</v>
      </c>
      <c r="B35" s="180"/>
      <c r="C35" s="180"/>
      <c r="D35" s="181" t="e">
        <f t="shared" si="0"/>
        <v>#DIV/0!</v>
      </c>
      <c r="E35" s="189"/>
    </row>
    <row r="36" customHeight="true" spans="1:5">
      <c r="A36" s="188" t="s">
        <v>86</v>
      </c>
      <c r="B36" s="180">
        <v>3329</v>
      </c>
      <c r="C36" s="180">
        <v>3590</v>
      </c>
      <c r="D36" s="181">
        <f t="shared" si="0"/>
        <v>1.07840192249925</v>
      </c>
      <c r="E36" s="189"/>
    </row>
    <row r="37" customHeight="true" spans="1:5">
      <c r="A37" s="188" t="s">
        <v>99</v>
      </c>
      <c r="B37" s="180">
        <v>27</v>
      </c>
      <c r="C37" s="180">
        <v>30</v>
      </c>
      <c r="D37" s="181">
        <f t="shared" si="0"/>
        <v>1.11111111111111</v>
      </c>
      <c r="E37" s="189"/>
    </row>
    <row r="38" customHeight="true" spans="1:5">
      <c r="A38" s="185" t="s">
        <v>100</v>
      </c>
      <c r="B38" s="186">
        <f>SUM(B39:B48)</f>
        <v>1347</v>
      </c>
      <c r="C38" s="186">
        <f>SUM(C39:C48)</f>
        <v>2183</v>
      </c>
      <c r="D38" s="187">
        <f t="shared" si="0"/>
        <v>1.62063845582777</v>
      </c>
      <c r="E38" s="191"/>
    </row>
    <row r="39" customHeight="true" spans="1:5">
      <c r="A39" s="188" t="s">
        <v>77</v>
      </c>
      <c r="B39" s="180">
        <v>1025</v>
      </c>
      <c r="C39" s="180">
        <v>1378</v>
      </c>
      <c r="D39" s="181">
        <f t="shared" si="0"/>
        <v>1.34439024390244</v>
      </c>
      <c r="E39" s="189"/>
    </row>
    <row r="40" customHeight="true" spans="1:5">
      <c r="A40" s="188" t="s">
        <v>78</v>
      </c>
      <c r="B40" s="180"/>
      <c r="C40" s="180"/>
      <c r="D40" s="181" t="e">
        <f t="shared" si="0"/>
        <v>#DIV/0!</v>
      </c>
      <c r="E40" s="189"/>
    </row>
    <row r="41" customHeight="true" spans="1:5">
      <c r="A41" s="188" t="s">
        <v>79</v>
      </c>
      <c r="B41" s="180"/>
      <c r="C41" s="180"/>
      <c r="D41" s="181" t="e">
        <f t="shared" si="0"/>
        <v>#DIV/0!</v>
      </c>
      <c r="E41" s="189"/>
    </row>
    <row r="42" customHeight="true" spans="1:5">
      <c r="A42" s="188" t="s">
        <v>101</v>
      </c>
      <c r="B42" s="180"/>
      <c r="C42" s="180"/>
      <c r="D42" s="181" t="e">
        <f t="shared" si="0"/>
        <v>#DIV/0!</v>
      </c>
      <c r="E42" s="189"/>
    </row>
    <row r="43" customHeight="true" spans="1:5">
      <c r="A43" s="188" t="s">
        <v>102</v>
      </c>
      <c r="B43" s="180"/>
      <c r="C43" s="180"/>
      <c r="D43" s="181" t="e">
        <f t="shared" si="0"/>
        <v>#DIV/0!</v>
      </c>
      <c r="E43" s="189"/>
    </row>
    <row r="44" s="175" customFormat="true" customHeight="true" spans="1:44">
      <c r="A44" s="188" t="s">
        <v>103</v>
      </c>
      <c r="B44" s="180"/>
      <c r="C44" s="180"/>
      <c r="D44" s="181" t="e">
        <f t="shared" si="0"/>
        <v>#DIV/0!</v>
      </c>
      <c r="E44" s="189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</row>
    <row r="45" customHeight="true" spans="1:5">
      <c r="A45" s="188" t="s">
        <v>104</v>
      </c>
      <c r="B45" s="180"/>
      <c r="C45" s="180"/>
      <c r="D45" s="181" t="e">
        <f t="shared" si="0"/>
        <v>#DIV/0!</v>
      </c>
      <c r="E45" s="189"/>
    </row>
    <row r="46" customHeight="true" spans="1:5">
      <c r="A46" s="188" t="s">
        <v>105</v>
      </c>
      <c r="B46" s="180">
        <v>12</v>
      </c>
      <c r="C46" s="180">
        <v>12</v>
      </c>
      <c r="D46" s="181">
        <f t="shared" si="0"/>
        <v>1</v>
      </c>
      <c r="E46" s="189"/>
    </row>
    <row r="47" customHeight="true" spans="1:5">
      <c r="A47" s="188" t="s">
        <v>86</v>
      </c>
      <c r="B47" s="180">
        <v>234</v>
      </c>
      <c r="C47" s="180">
        <v>220</v>
      </c>
      <c r="D47" s="181">
        <f t="shared" si="0"/>
        <v>0.94017094017094</v>
      </c>
      <c r="E47" s="189"/>
    </row>
    <row r="48" customHeight="true" spans="1:5">
      <c r="A48" s="188" t="s">
        <v>106</v>
      </c>
      <c r="B48" s="180">
        <v>76</v>
      </c>
      <c r="C48" s="180">
        <v>573</v>
      </c>
      <c r="D48" s="181">
        <f t="shared" si="0"/>
        <v>7.53947368421053</v>
      </c>
      <c r="E48" s="189"/>
    </row>
    <row r="49" customHeight="true" spans="1:5">
      <c r="A49" s="185" t="s">
        <v>107</v>
      </c>
      <c r="B49" s="186">
        <f>SUM(B50:B59)</f>
        <v>1455</v>
      </c>
      <c r="C49" s="186">
        <f>SUM(C50:C59)</f>
        <v>1000</v>
      </c>
      <c r="D49" s="187">
        <f t="shared" si="0"/>
        <v>0.687285223367698</v>
      </c>
      <c r="E49" s="191"/>
    </row>
    <row r="50" customHeight="true" spans="1:5">
      <c r="A50" s="188" t="s">
        <v>77</v>
      </c>
      <c r="B50" s="180">
        <v>620</v>
      </c>
      <c r="C50" s="180">
        <v>670</v>
      </c>
      <c r="D50" s="181">
        <f t="shared" si="0"/>
        <v>1.08064516129032</v>
      </c>
      <c r="E50" s="189"/>
    </row>
    <row r="51" customHeight="true" spans="1:5">
      <c r="A51" s="188" t="s">
        <v>78</v>
      </c>
      <c r="B51" s="180">
        <v>135</v>
      </c>
      <c r="C51" s="180">
        <v>270</v>
      </c>
      <c r="D51" s="181">
        <f t="shared" si="0"/>
        <v>2</v>
      </c>
      <c r="E51" s="189"/>
    </row>
    <row r="52" customHeight="true" spans="1:5">
      <c r="A52" s="188" t="s">
        <v>79</v>
      </c>
      <c r="B52" s="180"/>
      <c r="C52" s="180"/>
      <c r="D52" s="181" t="e">
        <f t="shared" si="0"/>
        <v>#DIV/0!</v>
      </c>
      <c r="E52" s="189"/>
    </row>
    <row r="53" customHeight="true" spans="1:5">
      <c r="A53" s="188" t="s">
        <v>108</v>
      </c>
      <c r="B53" s="180"/>
      <c r="C53" s="180"/>
      <c r="D53" s="181" t="e">
        <f t="shared" si="0"/>
        <v>#DIV/0!</v>
      </c>
      <c r="E53" s="189"/>
    </row>
    <row r="54" customHeight="true" spans="1:5">
      <c r="A54" s="188" t="s">
        <v>109</v>
      </c>
      <c r="B54" s="180"/>
      <c r="C54" s="180"/>
      <c r="D54" s="181" t="e">
        <f t="shared" si="0"/>
        <v>#DIV/0!</v>
      </c>
      <c r="E54" s="189"/>
    </row>
    <row r="55" s="175" customFormat="true" customHeight="true" spans="1:44">
      <c r="A55" s="188" t="s">
        <v>110</v>
      </c>
      <c r="B55" s="180"/>
      <c r="C55" s="180"/>
      <c r="D55" s="181" t="e">
        <f t="shared" si="0"/>
        <v>#DIV/0!</v>
      </c>
      <c r="E55" s="189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</row>
    <row r="56" customHeight="true" spans="1:5">
      <c r="A56" s="188" t="s">
        <v>111</v>
      </c>
      <c r="B56" s="180">
        <v>648</v>
      </c>
      <c r="C56" s="180">
        <v>0</v>
      </c>
      <c r="D56" s="181">
        <f t="shared" si="0"/>
        <v>0</v>
      </c>
      <c r="E56" s="189"/>
    </row>
    <row r="57" customHeight="true" spans="1:5">
      <c r="A57" s="188" t="s">
        <v>112</v>
      </c>
      <c r="B57" s="180">
        <v>52</v>
      </c>
      <c r="C57" s="180">
        <v>60</v>
      </c>
      <c r="D57" s="181">
        <f t="shared" si="0"/>
        <v>1.15384615384615</v>
      </c>
      <c r="E57" s="189"/>
    </row>
    <row r="58" customHeight="true" spans="1:5">
      <c r="A58" s="188" t="s">
        <v>86</v>
      </c>
      <c r="B58" s="180"/>
      <c r="C58" s="180"/>
      <c r="D58" s="181" t="e">
        <f t="shared" si="0"/>
        <v>#DIV/0!</v>
      </c>
      <c r="E58" s="189"/>
    </row>
    <row r="59" customHeight="true" spans="1:5">
      <c r="A59" s="188" t="s">
        <v>113</v>
      </c>
      <c r="B59" s="180"/>
      <c r="C59" s="180"/>
      <c r="D59" s="181" t="e">
        <f t="shared" si="0"/>
        <v>#DIV/0!</v>
      </c>
      <c r="E59" s="189"/>
    </row>
    <row r="60" customHeight="true" spans="1:5">
      <c r="A60" s="185" t="s">
        <v>114</v>
      </c>
      <c r="B60" s="186">
        <f>SUM(B61:B70)</f>
        <v>2381</v>
      </c>
      <c r="C60" s="186">
        <f>SUM(C61:C70)</f>
        <v>3618</v>
      </c>
      <c r="D60" s="187">
        <f t="shared" si="0"/>
        <v>1.51952960940781</v>
      </c>
      <c r="E60" s="191"/>
    </row>
    <row r="61" customHeight="true" spans="1:5">
      <c r="A61" s="188" t="s">
        <v>77</v>
      </c>
      <c r="B61" s="180">
        <v>980</v>
      </c>
      <c r="C61" s="180">
        <v>1056</v>
      </c>
      <c r="D61" s="181">
        <f t="shared" si="0"/>
        <v>1.07755102040816</v>
      </c>
      <c r="E61" s="189"/>
    </row>
    <row r="62" customHeight="true" spans="1:5">
      <c r="A62" s="188" t="s">
        <v>78</v>
      </c>
      <c r="B62" s="180">
        <v>603</v>
      </c>
      <c r="C62" s="180">
        <v>1510</v>
      </c>
      <c r="D62" s="181">
        <f t="shared" si="0"/>
        <v>2.50414593698176</v>
      </c>
      <c r="E62" s="189"/>
    </row>
    <row r="63" customHeight="true" spans="1:5">
      <c r="A63" s="188" t="s">
        <v>79</v>
      </c>
      <c r="B63" s="180"/>
      <c r="C63" s="180"/>
      <c r="D63" s="181" t="e">
        <f t="shared" si="0"/>
        <v>#DIV/0!</v>
      </c>
      <c r="E63" s="189"/>
    </row>
    <row r="64" customHeight="true" spans="1:5">
      <c r="A64" s="188" t="s">
        <v>115</v>
      </c>
      <c r="B64" s="180"/>
      <c r="C64" s="180"/>
      <c r="D64" s="181" t="e">
        <f t="shared" si="0"/>
        <v>#DIV/0!</v>
      </c>
      <c r="E64" s="189"/>
    </row>
    <row r="65" customHeight="true" spans="1:5">
      <c r="A65" s="188" t="s">
        <v>116</v>
      </c>
      <c r="B65" s="180"/>
      <c r="C65" s="180"/>
      <c r="D65" s="181" t="e">
        <f t="shared" si="0"/>
        <v>#DIV/0!</v>
      </c>
      <c r="E65" s="189"/>
    </row>
    <row r="66" s="175" customFormat="true" customHeight="true" spans="1:44">
      <c r="A66" s="188" t="s">
        <v>117</v>
      </c>
      <c r="B66" s="180"/>
      <c r="C66" s="180"/>
      <c r="D66" s="181" t="e">
        <f t="shared" si="0"/>
        <v>#DIV/0!</v>
      </c>
      <c r="E66" s="189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</row>
    <row r="67" customHeight="true" spans="1:5">
      <c r="A67" s="188" t="s">
        <v>118</v>
      </c>
      <c r="B67" s="180">
        <v>6</v>
      </c>
      <c r="C67" s="180">
        <v>47</v>
      </c>
      <c r="D67" s="181">
        <f t="shared" si="0"/>
        <v>7.83333333333333</v>
      </c>
      <c r="E67" s="189"/>
    </row>
    <row r="68" customHeight="true" spans="1:5">
      <c r="A68" s="188" t="s">
        <v>119</v>
      </c>
      <c r="B68" s="180"/>
      <c r="C68" s="180"/>
      <c r="D68" s="181" t="e">
        <f t="shared" ref="D68:D131" si="1">C68/B68</f>
        <v>#DIV/0!</v>
      </c>
      <c r="E68" s="189"/>
    </row>
    <row r="69" customHeight="true" spans="1:5">
      <c r="A69" s="188" t="s">
        <v>86</v>
      </c>
      <c r="B69" s="180">
        <v>787</v>
      </c>
      <c r="C69" s="180">
        <v>1000</v>
      </c>
      <c r="D69" s="181">
        <f t="shared" si="1"/>
        <v>1.27064803049555</v>
      </c>
      <c r="E69" s="189"/>
    </row>
    <row r="70" customHeight="true" spans="1:5">
      <c r="A70" s="188" t="s">
        <v>120</v>
      </c>
      <c r="B70" s="180">
        <v>5</v>
      </c>
      <c r="C70" s="180">
        <v>5</v>
      </c>
      <c r="D70" s="181">
        <f t="shared" si="1"/>
        <v>1</v>
      </c>
      <c r="E70" s="189"/>
    </row>
    <row r="71" customHeight="true" spans="1:5">
      <c r="A71" s="185" t="s">
        <v>121</v>
      </c>
      <c r="B71" s="186">
        <f>SUM(B72:B78)</f>
        <v>0</v>
      </c>
      <c r="C71" s="186">
        <f>SUM(C72:C78)</f>
        <v>0</v>
      </c>
      <c r="D71" s="187" t="e">
        <f t="shared" si="1"/>
        <v>#DIV/0!</v>
      </c>
      <c r="E71" s="191"/>
    </row>
    <row r="72" customHeight="true" spans="1:5">
      <c r="A72" s="188" t="s">
        <v>77</v>
      </c>
      <c r="B72" s="180"/>
      <c r="C72" s="180"/>
      <c r="D72" s="181" t="e">
        <f t="shared" si="1"/>
        <v>#DIV/0!</v>
      </c>
      <c r="E72" s="189"/>
    </row>
    <row r="73" customHeight="true" spans="1:5">
      <c r="A73" s="188" t="s">
        <v>78</v>
      </c>
      <c r="B73" s="180"/>
      <c r="C73" s="180"/>
      <c r="D73" s="181" t="e">
        <f t="shared" si="1"/>
        <v>#DIV/0!</v>
      </c>
      <c r="E73" s="189"/>
    </row>
    <row r="74" customHeight="true" spans="1:5">
      <c r="A74" s="188" t="s">
        <v>79</v>
      </c>
      <c r="B74" s="180"/>
      <c r="C74" s="180"/>
      <c r="D74" s="181" t="e">
        <f t="shared" si="1"/>
        <v>#DIV/0!</v>
      </c>
      <c r="E74" s="189"/>
    </row>
    <row r="75" customHeight="true" spans="1:5">
      <c r="A75" s="188" t="s">
        <v>118</v>
      </c>
      <c r="B75" s="180"/>
      <c r="C75" s="180"/>
      <c r="D75" s="181" t="e">
        <f t="shared" si="1"/>
        <v>#DIV/0!</v>
      </c>
      <c r="E75" s="189"/>
    </row>
    <row r="76" customHeight="true" spans="1:5">
      <c r="A76" s="188" t="s">
        <v>122</v>
      </c>
      <c r="B76" s="180"/>
      <c r="C76" s="180"/>
      <c r="D76" s="181" t="e">
        <f t="shared" si="1"/>
        <v>#DIV/0!</v>
      </c>
      <c r="E76" s="189"/>
    </row>
    <row r="77" customHeight="true" spans="1:5">
      <c r="A77" s="188" t="s">
        <v>86</v>
      </c>
      <c r="B77" s="180"/>
      <c r="C77" s="180"/>
      <c r="D77" s="181" t="e">
        <f t="shared" si="1"/>
        <v>#DIV/0!</v>
      </c>
      <c r="E77" s="189"/>
    </row>
    <row r="78" s="175" customFormat="true" customHeight="true" spans="1:44">
      <c r="A78" s="188" t="s">
        <v>123</v>
      </c>
      <c r="B78" s="180"/>
      <c r="C78" s="180"/>
      <c r="D78" s="181" t="e">
        <f t="shared" si="1"/>
        <v>#DIV/0!</v>
      </c>
      <c r="E78" s="189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</row>
    <row r="79" customHeight="true" spans="1:5">
      <c r="A79" s="185" t="s">
        <v>124</v>
      </c>
      <c r="B79" s="186">
        <f>SUM(B80:B87)</f>
        <v>1004</v>
      </c>
      <c r="C79" s="186">
        <f>SUM(C80:C87)</f>
        <v>1170</v>
      </c>
      <c r="D79" s="187">
        <f t="shared" si="1"/>
        <v>1.16533864541833</v>
      </c>
      <c r="E79" s="191"/>
    </row>
    <row r="80" customHeight="true" spans="1:5">
      <c r="A80" s="188" t="s">
        <v>77</v>
      </c>
      <c r="B80" s="180">
        <v>839</v>
      </c>
      <c r="C80" s="180">
        <v>1020</v>
      </c>
      <c r="D80" s="181">
        <f t="shared" si="1"/>
        <v>1.21573301549464</v>
      </c>
      <c r="E80" s="189"/>
    </row>
    <row r="81" customHeight="true" spans="1:5">
      <c r="A81" s="188" t="s">
        <v>78</v>
      </c>
      <c r="B81" s="180"/>
      <c r="C81" s="180"/>
      <c r="D81" s="181" t="e">
        <f t="shared" si="1"/>
        <v>#DIV/0!</v>
      </c>
      <c r="E81" s="189"/>
    </row>
    <row r="82" customHeight="true" spans="1:5">
      <c r="A82" s="188" t="s">
        <v>79</v>
      </c>
      <c r="B82" s="180"/>
      <c r="C82" s="180"/>
      <c r="D82" s="181" t="e">
        <f t="shared" si="1"/>
        <v>#DIV/0!</v>
      </c>
      <c r="E82" s="189"/>
    </row>
    <row r="83" customHeight="true" spans="1:5">
      <c r="A83" s="188" t="s">
        <v>125</v>
      </c>
      <c r="B83" s="180">
        <v>157</v>
      </c>
      <c r="C83" s="180">
        <v>150</v>
      </c>
      <c r="D83" s="181">
        <f t="shared" si="1"/>
        <v>0.955414012738854</v>
      </c>
      <c r="E83" s="189"/>
    </row>
    <row r="84" customHeight="true" spans="1:5">
      <c r="A84" s="188" t="s">
        <v>126</v>
      </c>
      <c r="B84" s="180"/>
      <c r="C84" s="180"/>
      <c r="D84" s="181" t="e">
        <f t="shared" si="1"/>
        <v>#DIV/0!</v>
      </c>
      <c r="E84" s="189"/>
    </row>
    <row r="85" customHeight="true" spans="1:5">
      <c r="A85" s="188" t="s">
        <v>118</v>
      </c>
      <c r="B85" s="180">
        <v>8</v>
      </c>
      <c r="C85" s="180">
        <v>0</v>
      </c>
      <c r="D85" s="181">
        <f t="shared" si="1"/>
        <v>0</v>
      </c>
      <c r="E85" s="189"/>
    </row>
    <row r="86" customHeight="true" spans="1:5">
      <c r="A86" s="188" t="s">
        <v>86</v>
      </c>
      <c r="B86" s="180"/>
      <c r="C86" s="180"/>
      <c r="D86" s="181" t="e">
        <f t="shared" si="1"/>
        <v>#DIV/0!</v>
      </c>
      <c r="E86" s="189"/>
    </row>
    <row r="87" s="175" customFormat="true" customHeight="true" spans="1:44">
      <c r="A87" s="188" t="s">
        <v>127</v>
      </c>
      <c r="B87" s="180"/>
      <c r="C87" s="180"/>
      <c r="D87" s="181" t="e">
        <f t="shared" si="1"/>
        <v>#DIV/0!</v>
      </c>
      <c r="E87" s="189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</row>
    <row r="88" customHeight="true" spans="1:5">
      <c r="A88" s="185" t="s">
        <v>128</v>
      </c>
      <c r="B88" s="186">
        <f>SUM(B89:B100)</f>
        <v>0</v>
      </c>
      <c r="C88" s="186">
        <f>SUM(C89:C100)</f>
        <v>0</v>
      </c>
      <c r="D88" s="187" t="e">
        <f t="shared" si="1"/>
        <v>#DIV/0!</v>
      </c>
      <c r="E88" s="191"/>
    </row>
    <row r="89" customHeight="true" spans="1:5">
      <c r="A89" s="188" t="s">
        <v>77</v>
      </c>
      <c r="B89" s="180"/>
      <c r="C89" s="180"/>
      <c r="D89" s="181" t="e">
        <f t="shared" si="1"/>
        <v>#DIV/0!</v>
      </c>
      <c r="E89" s="189"/>
    </row>
    <row r="90" customHeight="true" spans="1:5">
      <c r="A90" s="188" t="s">
        <v>78</v>
      </c>
      <c r="B90" s="180"/>
      <c r="C90" s="180"/>
      <c r="D90" s="181" t="e">
        <f t="shared" si="1"/>
        <v>#DIV/0!</v>
      </c>
      <c r="E90" s="189"/>
    </row>
    <row r="91" customHeight="true" spans="1:5">
      <c r="A91" s="188" t="s">
        <v>79</v>
      </c>
      <c r="B91" s="180"/>
      <c r="C91" s="180"/>
      <c r="D91" s="181" t="e">
        <f t="shared" si="1"/>
        <v>#DIV/0!</v>
      </c>
      <c r="E91" s="189"/>
    </row>
    <row r="92" customHeight="true" spans="1:5">
      <c r="A92" s="188" t="s">
        <v>129</v>
      </c>
      <c r="B92" s="180"/>
      <c r="C92" s="180"/>
      <c r="D92" s="181" t="e">
        <f t="shared" si="1"/>
        <v>#DIV/0!</v>
      </c>
      <c r="E92" s="189"/>
    </row>
    <row r="93" customHeight="true" spans="1:5">
      <c r="A93" s="188" t="s">
        <v>130</v>
      </c>
      <c r="B93" s="180"/>
      <c r="C93" s="180"/>
      <c r="D93" s="181" t="e">
        <f t="shared" si="1"/>
        <v>#DIV/0!</v>
      </c>
      <c r="E93" s="189"/>
    </row>
    <row r="94" customHeight="true" spans="1:5">
      <c r="A94" s="188" t="s">
        <v>118</v>
      </c>
      <c r="B94" s="180"/>
      <c r="C94" s="180"/>
      <c r="D94" s="181" t="e">
        <f t="shared" si="1"/>
        <v>#DIV/0!</v>
      </c>
      <c r="E94" s="189"/>
    </row>
    <row r="95" customHeight="true" spans="1:5">
      <c r="A95" s="188" t="s">
        <v>131</v>
      </c>
      <c r="B95" s="180"/>
      <c r="C95" s="180"/>
      <c r="D95" s="181" t="e">
        <f t="shared" si="1"/>
        <v>#DIV/0!</v>
      </c>
      <c r="E95" s="189"/>
    </row>
    <row r="96" customHeight="true" spans="1:5">
      <c r="A96" s="188" t="s">
        <v>132</v>
      </c>
      <c r="B96" s="180"/>
      <c r="C96" s="180"/>
      <c r="D96" s="181" t="e">
        <f t="shared" si="1"/>
        <v>#DIV/0!</v>
      </c>
      <c r="E96" s="189"/>
    </row>
    <row r="97" s="175" customFormat="true" customHeight="true" spans="1:44">
      <c r="A97" s="188" t="s">
        <v>133</v>
      </c>
      <c r="B97" s="180"/>
      <c r="C97" s="180"/>
      <c r="D97" s="181" t="e">
        <f t="shared" si="1"/>
        <v>#DIV/0!</v>
      </c>
      <c r="E97" s="189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</row>
    <row r="98" customHeight="true" spans="1:5">
      <c r="A98" s="188" t="s">
        <v>134</v>
      </c>
      <c r="B98" s="180"/>
      <c r="C98" s="180"/>
      <c r="D98" s="181" t="e">
        <f t="shared" si="1"/>
        <v>#DIV/0!</v>
      </c>
      <c r="E98" s="189"/>
    </row>
    <row r="99" customHeight="true" spans="1:5">
      <c r="A99" s="188" t="s">
        <v>86</v>
      </c>
      <c r="B99" s="180"/>
      <c r="C99" s="180"/>
      <c r="D99" s="181" t="e">
        <f t="shared" si="1"/>
        <v>#DIV/0!</v>
      </c>
      <c r="E99" s="189"/>
    </row>
    <row r="100" customHeight="true" spans="1:5">
      <c r="A100" s="188" t="s">
        <v>135</v>
      </c>
      <c r="B100" s="180"/>
      <c r="C100" s="180"/>
      <c r="D100" s="181" t="e">
        <f t="shared" si="1"/>
        <v>#DIV/0!</v>
      </c>
      <c r="E100" s="189"/>
    </row>
    <row r="101" customHeight="true" spans="1:5">
      <c r="A101" s="185" t="s">
        <v>136</v>
      </c>
      <c r="B101" s="186">
        <f>SUM(B102:B109)</f>
        <v>3124</v>
      </c>
      <c r="C101" s="186">
        <f>SUM(C102:C109)</f>
        <v>3736</v>
      </c>
      <c r="D101" s="187">
        <f t="shared" si="1"/>
        <v>1.19590268886044</v>
      </c>
      <c r="E101" s="191"/>
    </row>
    <row r="102" customHeight="true" spans="1:5">
      <c r="A102" s="188" t="s">
        <v>77</v>
      </c>
      <c r="B102" s="180">
        <v>2578</v>
      </c>
      <c r="C102" s="180">
        <v>3090</v>
      </c>
      <c r="D102" s="181">
        <f t="shared" si="1"/>
        <v>1.19860356865787</v>
      </c>
      <c r="E102" s="189"/>
    </row>
    <row r="103" customHeight="true" spans="1:5">
      <c r="A103" s="188" t="s">
        <v>78</v>
      </c>
      <c r="B103" s="180">
        <v>402</v>
      </c>
      <c r="C103" s="180">
        <v>446</v>
      </c>
      <c r="D103" s="181">
        <f t="shared" si="1"/>
        <v>1.10945273631841</v>
      </c>
      <c r="E103" s="189"/>
    </row>
    <row r="104" customHeight="true" spans="1:5">
      <c r="A104" s="188" t="s">
        <v>79</v>
      </c>
      <c r="B104" s="180"/>
      <c r="C104" s="180"/>
      <c r="D104" s="181" t="e">
        <f t="shared" si="1"/>
        <v>#DIV/0!</v>
      </c>
      <c r="E104" s="189"/>
    </row>
    <row r="105" customHeight="true" spans="1:5">
      <c r="A105" s="188" t="s">
        <v>137</v>
      </c>
      <c r="B105" s="180"/>
      <c r="C105" s="180"/>
      <c r="D105" s="181" t="e">
        <f t="shared" si="1"/>
        <v>#DIV/0!</v>
      </c>
      <c r="E105" s="189"/>
    </row>
    <row r="106" customHeight="true" spans="1:5">
      <c r="A106" s="188" t="s">
        <v>138</v>
      </c>
      <c r="B106" s="180"/>
      <c r="C106" s="180"/>
      <c r="D106" s="181" t="e">
        <f t="shared" si="1"/>
        <v>#DIV/0!</v>
      </c>
      <c r="E106" s="189"/>
    </row>
    <row r="107" customHeight="true" spans="1:5">
      <c r="A107" s="188" t="s">
        <v>139</v>
      </c>
      <c r="B107" s="180"/>
      <c r="C107" s="180"/>
      <c r="D107" s="181" t="e">
        <f t="shared" si="1"/>
        <v>#DIV/0!</v>
      </c>
      <c r="E107" s="189"/>
    </row>
    <row r="108" customHeight="true" spans="1:5">
      <c r="A108" s="188" t="s">
        <v>86</v>
      </c>
      <c r="B108" s="180">
        <v>144</v>
      </c>
      <c r="C108" s="180">
        <v>200</v>
      </c>
      <c r="D108" s="181">
        <f t="shared" si="1"/>
        <v>1.38888888888889</v>
      </c>
      <c r="E108" s="189"/>
    </row>
    <row r="109" customHeight="true" spans="1:5">
      <c r="A109" s="188" t="s">
        <v>140</v>
      </c>
      <c r="B109" s="180">
        <v>0</v>
      </c>
      <c r="C109" s="180">
        <v>0</v>
      </c>
      <c r="D109" s="181" t="e">
        <f t="shared" si="1"/>
        <v>#DIV/0!</v>
      </c>
      <c r="E109" s="189"/>
    </row>
    <row r="110" customHeight="true" spans="1:5">
      <c r="A110" s="185" t="s">
        <v>141</v>
      </c>
      <c r="B110" s="186">
        <f>SUM(B111:B120)</f>
        <v>4216</v>
      </c>
      <c r="C110" s="186">
        <f>SUM(C111:C120)</f>
        <v>4290</v>
      </c>
      <c r="D110" s="187">
        <f t="shared" si="1"/>
        <v>1.01755218216319</v>
      </c>
      <c r="E110" s="191"/>
    </row>
    <row r="111" customHeight="true" spans="1:5">
      <c r="A111" s="188" t="s">
        <v>77</v>
      </c>
      <c r="B111" s="180">
        <v>939</v>
      </c>
      <c r="C111" s="180">
        <v>950</v>
      </c>
      <c r="D111" s="181">
        <f t="shared" si="1"/>
        <v>1.01171458998935</v>
      </c>
      <c r="E111" s="189"/>
    </row>
    <row r="112" s="175" customFormat="true" customHeight="true" spans="1:44">
      <c r="A112" s="188" t="s">
        <v>78</v>
      </c>
      <c r="B112" s="180">
        <v>83</v>
      </c>
      <c r="C112" s="180">
        <v>80</v>
      </c>
      <c r="D112" s="181">
        <f t="shared" si="1"/>
        <v>0.963855421686747</v>
      </c>
      <c r="E112" s="189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</row>
    <row r="113" customHeight="true" spans="1:5">
      <c r="A113" s="188" t="s">
        <v>79</v>
      </c>
      <c r="B113" s="180"/>
      <c r="C113" s="180"/>
      <c r="D113" s="181" t="e">
        <f t="shared" si="1"/>
        <v>#DIV/0!</v>
      </c>
      <c r="E113" s="189"/>
    </row>
    <row r="114" customHeight="true" spans="1:5">
      <c r="A114" s="188" t="s">
        <v>142</v>
      </c>
      <c r="B114" s="180"/>
      <c r="C114" s="180"/>
      <c r="D114" s="181" t="e">
        <f t="shared" si="1"/>
        <v>#DIV/0!</v>
      </c>
      <c r="E114" s="189"/>
    </row>
    <row r="115" customHeight="true" spans="1:5">
      <c r="A115" s="188" t="s">
        <v>143</v>
      </c>
      <c r="B115" s="180"/>
      <c r="C115" s="180"/>
      <c r="D115" s="181" t="e">
        <f t="shared" si="1"/>
        <v>#DIV/0!</v>
      </c>
      <c r="E115" s="189"/>
    </row>
    <row r="116" customHeight="true" spans="1:5">
      <c r="A116" s="188" t="s">
        <v>144</v>
      </c>
      <c r="B116" s="180"/>
      <c r="C116" s="180"/>
      <c r="D116" s="181" t="e">
        <f t="shared" si="1"/>
        <v>#DIV/0!</v>
      </c>
      <c r="E116" s="189"/>
    </row>
    <row r="117" customHeight="true" spans="1:5">
      <c r="A117" s="188" t="s">
        <v>145</v>
      </c>
      <c r="B117" s="180"/>
      <c r="C117" s="180"/>
      <c r="D117" s="181" t="e">
        <f t="shared" si="1"/>
        <v>#DIV/0!</v>
      </c>
      <c r="E117" s="189"/>
    </row>
    <row r="118" customHeight="true" spans="1:5">
      <c r="A118" s="188" t="s">
        <v>146</v>
      </c>
      <c r="B118" s="180">
        <v>199</v>
      </c>
      <c r="C118" s="180">
        <v>200</v>
      </c>
      <c r="D118" s="181">
        <f t="shared" si="1"/>
        <v>1.00502512562814</v>
      </c>
      <c r="E118" s="189"/>
    </row>
    <row r="119" customHeight="true" spans="1:5">
      <c r="A119" s="188" t="s">
        <v>86</v>
      </c>
      <c r="B119" s="180">
        <v>356</v>
      </c>
      <c r="C119" s="180">
        <v>360</v>
      </c>
      <c r="D119" s="181">
        <f t="shared" si="1"/>
        <v>1.01123595505618</v>
      </c>
      <c r="E119" s="189"/>
    </row>
    <row r="120" customHeight="true" spans="1:5">
      <c r="A120" s="188" t="s">
        <v>147</v>
      </c>
      <c r="B120" s="180">
        <v>2639</v>
      </c>
      <c r="C120" s="180">
        <v>2700</v>
      </c>
      <c r="D120" s="181">
        <f t="shared" si="1"/>
        <v>1.02311481621826</v>
      </c>
      <c r="E120" s="189"/>
    </row>
    <row r="121" s="175" customFormat="true" customHeight="true" spans="1:44">
      <c r="A121" s="185" t="s">
        <v>148</v>
      </c>
      <c r="B121" s="186">
        <f>SUM(B122:B132)</f>
        <v>117</v>
      </c>
      <c r="C121" s="186">
        <f>SUM(C122:C132)</f>
        <v>110</v>
      </c>
      <c r="D121" s="187">
        <f t="shared" si="1"/>
        <v>0.94017094017094</v>
      </c>
      <c r="E121" s="19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</row>
    <row r="122" customHeight="true" spans="1:5">
      <c r="A122" s="188" t="s">
        <v>77</v>
      </c>
      <c r="B122" s="180"/>
      <c r="C122" s="180"/>
      <c r="D122" s="181" t="e">
        <f t="shared" si="1"/>
        <v>#DIV/0!</v>
      </c>
      <c r="E122" s="189"/>
    </row>
    <row r="123" customHeight="true" spans="1:5">
      <c r="A123" s="188" t="s">
        <v>78</v>
      </c>
      <c r="B123" s="180"/>
      <c r="C123" s="180"/>
      <c r="D123" s="181" t="e">
        <f t="shared" si="1"/>
        <v>#DIV/0!</v>
      </c>
      <c r="E123" s="189"/>
    </row>
    <row r="124" customHeight="true" spans="1:5">
      <c r="A124" s="188" t="s">
        <v>79</v>
      </c>
      <c r="B124" s="180"/>
      <c r="C124" s="180"/>
      <c r="D124" s="181" t="e">
        <f t="shared" si="1"/>
        <v>#DIV/0!</v>
      </c>
      <c r="E124" s="189"/>
    </row>
    <row r="125" customHeight="true" spans="1:5">
      <c r="A125" s="188" t="s">
        <v>149</v>
      </c>
      <c r="B125" s="180"/>
      <c r="C125" s="180"/>
      <c r="D125" s="181" t="e">
        <f t="shared" si="1"/>
        <v>#DIV/0!</v>
      </c>
      <c r="E125" s="189"/>
    </row>
    <row r="126" customHeight="true" spans="1:5">
      <c r="A126" s="188" t="s">
        <v>150</v>
      </c>
      <c r="B126" s="180"/>
      <c r="C126" s="180"/>
      <c r="D126" s="181" t="e">
        <f t="shared" si="1"/>
        <v>#DIV/0!</v>
      </c>
      <c r="E126" s="189"/>
    </row>
    <row r="127" customHeight="true" spans="1:5">
      <c r="A127" s="188" t="s">
        <v>151</v>
      </c>
      <c r="B127" s="180"/>
      <c r="C127" s="180"/>
      <c r="D127" s="181" t="e">
        <f t="shared" si="1"/>
        <v>#DIV/0!</v>
      </c>
      <c r="E127" s="189"/>
    </row>
    <row r="128" customHeight="true" spans="1:5">
      <c r="A128" s="188" t="s">
        <v>152</v>
      </c>
      <c r="B128" s="180">
        <v>20</v>
      </c>
      <c r="C128" s="180">
        <v>20</v>
      </c>
      <c r="D128" s="181">
        <f t="shared" si="1"/>
        <v>1</v>
      </c>
      <c r="E128" s="189"/>
    </row>
    <row r="129" customHeight="true" spans="1:5">
      <c r="A129" s="188" t="s">
        <v>153</v>
      </c>
      <c r="B129" s="180"/>
      <c r="C129" s="180"/>
      <c r="D129" s="181" t="e">
        <f t="shared" si="1"/>
        <v>#DIV/0!</v>
      </c>
      <c r="E129" s="189"/>
    </row>
    <row r="130" customHeight="true" spans="1:5">
      <c r="A130" s="188" t="s">
        <v>154</v>
      </c>
      <c r="B130" s="180"/>
      <c r="C130" s="180"/>
      <c r="D130" s="181" t="e">
        <f t="shared" si="1"/>
        <v>#DIV/0!</v>
      </c>
      <c r="E130" s="189"/>
    </row>
    <row r="131" customHeight="true" spans="1:5">
      <c r="A131" s="188" t="s">
        <v>86</v>
      </c>
      <c r="B131" s="180"/>
      <c r="C131" s="180"/>
      <c r="D131" s="181" t="e">
        <f t="shared" si="1"/>
        <v>#DIV/0!</v>
      </c>
      <c r="E131" s="189"/>
    </row>
    <row r="132" s="175" customFormat="true" customHeight="true" spans="1:44">
      <c r="A132" s="188" t="s">
        <v>155</v>
      </c>
      <c r="B132" s="180">
        <v>97</v>
      </c>
      <c r="C132" s="180">
        <v>90</v>
      </c>
      <c r="D132" s="181">
        <f t="shared" ref="D132:D195" si="2">C132/B132</f>
        <v>0.927835051546392</v>
      </c>
      <c r="E132" s="189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</row>
    <row r="133" customHeight="true" spans="1:5">
      <c r="A133" s="185" t="s">
        <v>156</v>
      </c>
      <c r="B133" s="186">
        <f>SUM(B134:B139)</f>
        <v>12</v>
      </c>
      <c r="C133" s="186">
        <f>SUM(C134:C139)</f>
        <v>12</v>
      </c>
      <c r="D133" s="187">
        <f t="shared" si="2"/>
        <v>1</v>
      </c>
      <c r="E133" s="191"/>
    </row>
    <row r="134" customHeight="true" spans="1:5">
      <c r="A134" s="188" t="s">
        <v>77</v>
      </c>
      <c r="B134" s="180"/>
      <c r="C134" s="180"/>
      <c r="D134" s="181" t="e">
        <f t="shared" si="2"/>
        <v>#DIV/0!</v>
      </c>
      <c r="E134" s="189"/>
    </row>
    <row r="135" customHeight="true" spans="1:5">
      <c r="A135" s="188" t="s">
        <v>78</v>
      </c>
      <c r="B135" s="180"/>
      <c r="C135" s="180"/>
      <c r="D135" s="181" t="e">
        <f t="shared" si="2"/>
        <v>#DIV/0!</v>
      </c>
      <c r="E135" s="189"/>
    </row>
    <row r="136" customHeight="true" spans="1:5">
      <c r="A136" s="188" t="s">
        <v>79</v>
      </c>
      <c r="B136" s="180"/>
      <c r="C136" s="180"/>
      <c r="D136" s="181" t="e">
        <f t="shared" si="2"/>
        <v>#DIV/0!</v>
      </c>
      <c r="E136" s="189"/>
    </row>
    <row r="137" customHeight="true" spans="1:5">
      <c r="A137" s="188" t="s">
        <v>157</v>
      </c>
      <c r="B137" s="180"/>
      <c r="C137" s="180"/>
      <c r="D137" s="181" t="e">
        <f t="shared" si="2"/>
        <v>#DIV/0!</v>
      </c>
      <c r="E137" s="189"/>
    </row>
    <row r="138" customHeight="true" spans="1:5">
      <c r="A138" s="188" t="s">
        <v>86</v>
      </c>
      <c r="B138" s="180"/>
      <c r="C138" s="180"/>
      <c r="D138" s="181" t="e">
        <f t="shared" si="2"/>
        <v>#DIV/0!</v>
      </c>
      <c r="E138" s="189"/>
    </row>
    <row r="139" customHeight="true" spans="1:5">
      <c r="A139" s="188" t="s">
        <v>158</v>
      </c>
      <c r="B139" s="180">
        <v>12</v>
      </c>
      <c r="C139" s="180">
        <v>12</v>
      </c>
      <c r="D139" s="181">
        <f t="shared" si="2"/>
        <v>1</v>
      </c>
      <c r="E139" s="189"/>
    </row>
    <row r="140" customHeight="true" spans="1:5">
      <c r="A140" s="185" t="s">
        <v>159</v>
      </c>
      <c r="B140" s="186">
        <f>SUM(B141:B147)</f>
        <v>0</v>
      </c>
      <c r="C140" s="186">
        <f>SUM(C141:C147)</f>
        <v>0</v>
      </c>
      <c r="D140" s="187" t="e">
        <f t="shared" si="2"/>
        <v>#DIV/0!</v>
      </c>
      <c r="E140" s="191"/>
    </row>
    <row r="141" customHeight="true" spans="1:5">
      <c r="A141" s="188" t="s">
        <v>77</v>
      </c>
      <c r="B141" s="180"/>
      <c r="C141" s="180"/>
      <c r="D141" s="181" t="e">
        <f t="shared" si="2"/>
        <v>#DIV/0!</v>
      </c>
      <c r="E141" s="189"/>
    </row>
    <row r="142" customHeight="true" spans="1:5">
      <c r="A142" s="188" t="s">
        <v>78</v>
      </c>
      <c r="B142" s="180"/>
      <c r="C142" s="180"/>
      <c r="D142" s="181" t="e">
        <f t="shared" si="2"/>
        <v>#DIV/0!</v>
      </c>
      <c r="E142" s="189"/>
    </row>
    <row r="143" s="175" customFormat="true" customHeight="true" spans="1:44">
      <c r="A143" s="188" t="s">
        <v>79</v>
      </c>
      <c r="B143" s="180"/>
      <c r="C143" s="180"/>
      <c r="D143" s="181" t="e">
        <f t="shared" si="2"/>
        <v>#DIV/0!</v>
      </c>
      <c r="E143" s="189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</row>
    <row r="144" customHeight="true" spans="1:5">
      <c r="A144" s="188" t="s">
        <v>160</v>
      </c>
      <c r="B144" s="180"/>
      <c r="C144" s="180"/>
      <c r="D144" s="181" t="e">
        <f t="shared" si="2"/>
        <v>#DIV/0!</v>
      </c>
      <c r="E144" s="189"/>
    </row>
    <row r="145" customHeight="true" spans="1:5">
      <c r="A145" s="188" t="s">
        <v>161</v>
      </c>
      <c r="B145" s="180"/>
      <c r="C145" s="180"/>
      <c r="D145" s="181" t="e">
        <f t="shared" si="2"/>
        <v>#DIV/0!</v>
      </c>
      <c r="E145" s="189"/>
    </row>
    <row r="146" customHeight="true" spans="1:5">
      <c r="A146" s="188" t="s">
        <v>86</v>
      </c>
      <c r="B146" s="180"/>
      <c r="C146" s="180"/>
      <c r="D146" s="181" t="e">
        <f t="shared" si="2"/>
        <v>#DIV/0!</v>
      </c>
      <c r="E146" s="189"/>
    </row>
    <row r="147" customHeight="true" spans="1:5">
      <c r="A147" s="188" t="s">
        <v>162</v>
      </c>
      <c r="B147" s="180"/>
      <c r="C147" s="180"/>
      <c r="D147" s="181" t="e">
        <f t="shared" si="2"/>
        <v>#DIV/0!</v>
      </c>
      <c r="E147" s="189"/>
    </row>
    <row r="148" customHeight="true" spans="1:5">
      <c r="A148" s="185" t="s">
        <v>163</v>
      </c>
      <c r="B148" s="186">
        <f>SUM(B149:B153)</f>
        <v>1554</v>
      </c>
      <c r="C148" s="186">
        <f>SUM(C149:C153)</f>
        <v>934</v>
      </c>
      <c r="D148" s="187">
        <f t="shared" si="2"/>
        <v>0.601029601029601</v>
      </c>
      <c r="E148" s="191"/>
    </row>
    <row r="149" customHeight="true" spans="1:5">
      <c r="A149" s="188" t="s">
        <v>77</v>
      </c>
      <c r="B149" s="180">
        <v>595</v>
      </c>
      <c r="C149" s="180">
        <v>718</v>
      </c>
      <c r="D149" s="181">
        <f t="shared" si="2"/>
        <v>1.20672268907563</v>
      </c>
      <c r="E149" s="189"/>
    </row>
    <row r="150" customHeight="true" spans="1:5">
      <c r="A150" s="188" t="s">
        <v>78</v>
      </c>
      <c r="B150" s="180">
        <v>80</v>
      </c>
      <c r="C150" s="180">
        <v>80</v>
      </c>
      <c r="D150" s="181">
        <f t="shared" si="2"/>
        <v>1</v>
      </c>
      <c r="E150" s="189"/>
    </row>
    <row r="151" customHeight="true" spans="1:5">
      <c r="A151" s="188" t="s">
        <v>79</v>
      </c>
      <c r="B151" s="180"/>
      <c r="C151" s="180"/>
      <c r="D151" s="181" t="e">
        <f t="shared" si="2"/>
        <v>#DIV/0!</v>
      </c>
      <c r="E151" s="189"/>
    </row>
    <row r="152" customHeight="true" spans="1:5">
      <c r="A152" s="188" t="s">
        <v>164</v>
      </c>
      <c r="B152" s="180">
        <v>20</v>
      </c>
      <c r="C152" s="180">
        <v>20</v>
      </c>
      <c r="D152" s="181">
        <f t="shared" si="2"/>
        <v>1</v>
      </c>
      <c r="E152" s="189"/>
    </row>
    <row r="153" s="175" customFormat="true" customHeight="true" spans="1:44">
      <c r="A153" s="188" t="s">
        <v>165</v>
      </c>
      <c r="B153" s="180">
        <v>859</v>
      </c>
      <c r="C153" s="180">
        <v>116</v>
      </c>
      <c r="D153" s="181">
        <f t="shared" si="2"/>
        <v>0.135040745052387</v>
      </c>
      <c r="E153" s="189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</row>
    <row r="154" customHeight="true" spans="1:5">
      <c r="A154" s="185" t="s">
        <v>166</v>
      </c>
      <c r="B154" s="186">
        <f>SUM(B155:B160)</f>
        <v>214</v>
      </c>
      <c r="C154" s="186">
        <f>SUM(C155:C160)</f>
        <v>270</v>
      </c>
      <c r="D154" s="187">
        <f t="shared" si="2"/>
        <v>1.26168224299065</v>
      </c>
      <c r="E154" s="191"/>
    </row>
    <row r="155" customHeight="true" spans="1:5">
      <c r="A155" s="188" t="s">
        <v>77</v>
      </c>
      <c r="B155" s="180">
        <v>188</v>
      </c>
      <c r="C155" s="180">
        <v>250</v>
      </c>
      <c r="D155" s="181">
        <f t="shared" si="2"/>
        <v>1.32978723404255</v>
      </c>
      <c r="E155" s="189"/>
    </row>
    <row r="156" customHeight="true" spans="1:5">
      <c r="A156" s="188" t="s">
        <v>78</v>
      </c>
      <c r="B156" s="180">
        <v>26</v>
      </c>
      <c r="C156" s="180">
        <v>20</v>
      </c>
      <c r="D156" s="181">
        <f t="shared" si="2"/>
        <v>0.769230769230769</v>
      </c>
      <c r="E156" s="189"/>
    </row>
    <row r="157" customHeight="true" spans="1:5">
      <c r="A157" s="188" t="s">
        <v>79</v>
      </c>
      <c r="B157" s="180"/>
      <c r="C157" s="180"/>
      <c r="D157" s="181" t="e">
        <f t="shared" si="2"/>
        <v>#DIV/0!</v>
      </c>
      <c r="E157" s="189"/>
    </row>
    <row r="158" customHeight="true" spans="1:5">
      <c r="A158" s="188" t="s">
        <v>91</v>
      </c>
      <c r="B158" s="180"/>
      <c r="C158" s="180"/>
      <c r="D158" s="181" t="e">
        <f t="shared" si="2"/>
        <v>#DIV/0!</v>
      </c>
      <c r="E158" s="189"/>
    </row>
    <row r="159" customHeight="true" spans="1:5">
      <c r="A159" s="188" t="s">
        <v>86</v>
      </c>
      <c r="B159" s="180"/>
      <c r="C159" s="180"/>
      <c r="D159" s="181" t="e">
        <f t="shared" si="2"/>
        <v>#DIV/0!</v>
      </c>
      <c r="E159" s="189"/>
    </row>
    <row r="160" customHeight="true" spans="1:5">
      <c r="A160" s="188" t="s">
        <v>167</v>
      </c>
      <c r="B160" s="180"/>
      <c r="C160" s="180"/>
      <c r="D160" s="181" t="e">
        <f t="shared" si="2"/>
        <v>#DIV/0!</v>
      </c>
      <c r="E160" s="189"/>
    </row>
    <row r="161" customHeight="true" spans="1:5">
      <c r="A161" s="185" t="s">
        <v>168</v>
      </c>
      <c r="B161" s="186">
        <f>SUM(B162:B167)</f>
        <v>561</v>
      </c>
      <c r="C161" s="186">
        <f>SUM(C162:C167)</f>
        <v>594</v>
      </c>
      <c r="D161" s="187">
        <f t="shared" si="2"/>
        <v>1.05882352941176</v>
      </c>
      <c r="E161" s="191"/>
    </row>
    <row r="162" customHeight="true" spans="1:5">
      <c r="A162" s="188" t="s">
        <v>77</v>
      </c>
      <c r="B162" s="180">
        <v>314</v>
      </c>
      <c r="C162" s="180">
        <v>344</v>
      </c>
      <c r="D162" s="181">
        <f t="shared" si="2"/>
        <v>1.09554140127389</v>
      </c>
      <c r="E162" s="189"/>
    </row>
    <row r="163" customHeight="true" spans="1:5">
      <c r="A163" s="188" t="s">
        <v>78</v>
      </c>
      <c r="B163" s="180"/>
      <c r="C163" s="180"/>
      <c r="D163" s="181" t="e">
        <f t="shared" si="2"/>
        <v>#DIV/0!</v>
      </c>
      <c r="E163" s="189"/>
    </row>
    <row r="164" customHeight="true" spans="1:5">
      <c r="A164" s="188" t="s">
        <v>79</v>
      </c>
      <c r="B164" s="180"/>
      <c r="C164" s="180"/>
      <c r="D164" s="181" t="e">
        <f t="shared" si="2"/>
        <v>#DIV/0!</v>
      </c>
      <c r="E164" s="189"/>
    </row>
    <row r="165" customHeight="true" spans="1:5">
      <c r="A165" s="188" t="s">
        <v>169</v>
      </c>
      <c r="B165" s="180"/>
      <c r="C165" s="180"/>
      <c r="D165" s="181" t="e">
        <f t="shared" si="2"/>
        <v>#DIV/0!</v>
      </c>
      <c r="E165" s="189"/>
    </row>
    <row r="166" s="175" customFormat="true" customHeight="true" spans="1:44">
      <c r="A166" s="188" t="s">
        <v>86</v>
      </c>
      <c r="B166" s="180">
        <v>247</v>
      </c>
      <c r="C166" s="180">
        <v>250</v>
      </c>
      <c r="D166" s="181">
        <f t="shared" si="2"/>
        <v>1.01214574898785</v>
      </c>
      <c r="E166" s="189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</row>
    <row r="167" customHeight="true" spans="1:5">
      <c r="A167" s="188" t="s">
        <v>170</v>
      </c>
      <c r="B167" s="180"/>
      <c r="C167" s="180"/>
      <c r="D167" s="181" t="e">
        <f t="shared" si="2"/>
        <v>#DIV/0!</v>
      </c>
      <c r="E167" s="189"/>
    </row>
    <row r="168" customHeight="true" spans="1:5">
      <c r="A168" s="185" t="s">
        <v>171</v>
      </c>
      <c r="B168" s="186">
        <f>SUM(B169:B174)</f>
        <v>9874</v>
      </c>
      <c r="C168" s="186">
        <f>SUM(C169:C174)</f>
        <v>11088</v>
      </c>
      <c r="D168" s="187">
        <f t="shared" si="2"/>
        <v>1.12294915940855</v>
      </c>
      <c r="E168" s="191"/>
    </row>
    <row r="169" customHeight="true" spans="1:5">
      <c r="A169" s="188" t="s">
        <v>77</v>
      </c>
      <c r="B169" s="180">
        <v>4745</v>
      </c>
      <c r="C169" s="180">
        <v>6000</v>
      </c>
      <c r="D169" s="181">
        <f t="shared" si="2"/>
        <v>1.26448893572181</v>
      </c>
      <c r="E169" s="189"/>
    </row>
    <row r="170" customHeight="true" spans="1:5">
      <c r="A170" s="188" t="s">
        <v>78</v>
      </c>
      <c r="B170" s="180">
        <v>4472</v>
      </c>
      <c r="C170" s="180">
        <v>4350</v>
      </c>
      <c r="D170" s="181">
        <f t="shared" si="2"/>
        <v>0.972719141323792</v>
      </c>
      <c r="E170" s="189"/>
    </row>
    <row r="171" customHeight="true" spans="1:5">
      <c r="A171" s="188" t="s">
        <v>79</v>
      </c>
      <c r="B171" s="180"/>
      <c r="C171" s="180"/>
      <c r="D171" s="181" t="e">
        <f t="shared" si="2"/>
        <v>#DIV/0!</v>
      </c>
      <c r="E171" s="189"/>
    </row>
    <row r="172" customHeight="true" spans="1:5">
      <c r="A172" s="188" t="s">
        <v>172</v>
      </c>
      <c r="B172" s="180"/>
      <c r="C172" s="180"/>
      <c r="D172" s="181" t="e">
        <f t="shared" si="2"/>
        <v>#DIV/0!</v>
      </c>
      <c r="E172" s="189"/>
    </row>
    <row r="173" s="175" customFormat="true" customHeight="true" spans="1:44">
      <c r="A173" s="188" t="s">
        <v>86</v>
      </c>
      <c r="B173" s="180">
        <v>604</v>
      </c>
      <c r="C173" s="180">
        <v>688</v>
      </c>
      <c r="D173" s="181">
        <f t="shared" si="2"/>
        <v>1.13907284768212</v>
      </c>
      <c r="E173" s="189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</row>
    <row r="174" customHeight="true" spans="1:5">
      <c r="A174" s="188" t="s">
        <v>173</v>
      </c>
      <c r="B174" s="180">
        <v>53</v>
      </c>
      <c r="C174" s="180">
        <v>50</v>
      </c>
      <c r="D174" s="181">
        <f t="shared" si="2"/>
        <v>0.943396226415094</v>
      </c>
      <c r="E174" s="189"/>
    </row>
    <row r="175" customHeight="true" spans="1:5">
      <c r="A175" s="185" t="s">
        <v>174</v>
      </c>
      <c r="B175" s="186">
        <f>SUM(B176:B181)</f>
        <v>0</v>
      </c>
      <c r="C175" s="186">
        <f>SUM(C176:C181)</f>
        <v>0</v>
      </c>
      <c r="D175" s="187" t="e">
        <f t="shared" si="2"/>
        <v>#DIV/0!</v>
      </c>
      <c r="E175" s="191"/>
    </row>
    <row r="176" customHeight="true" spans="1:5">
      <c r="A176" s="188" t="s">
        <v>77</v>
      </c>
      <c r="B176" s="180"/>
      <c r="C176" s="180"/>
      <c r="D176" s="181" t="e">
        <f t="shared" si="2"/>
        <v>#DIV/0!</v>
      </c>
      <c r="E176" s="189"/>
    </row>
    <row r="177" customHeight="true" spans="1:5">
      <c r="A177" s="188" t="s">
        <v>78</v>
      </c>
      <c r="B177" s="180"/>
      <c r="C177" s="180"/>
      <c r="D177" s="181" t="e">
        <f t="shared" si="2"/>
        <v>#DIV/0!</v>
      </c>
      <c r="E177" s="189"/>
    </row>
    <row r="178" customHeight="true" spans="1:5">
      <c r="A178" s="188" t="s">
        <v>79</v>
      </c>
      <c r="B178" s="180"/>
      <c r="C178" s="180"/>
      <c r="D178" s="181" t="e">
        <f t="shared" si="2"/>
        <v>#DIV/0!</v>
      </c>
      <c r="E178" s="189"/>
    </row>
    <row r="179" customHeight="true" spans="1:5">
      <c r="A179" s="188" t="s">
        <v>175</v>
      </c>
      <c r="B179" s="180"/>
      <c r="C179" s="180"/>
      <c r="D179" s="181" t="e">
        <f t="shared" si="2"/>
        <v>#DIV/0!</v>
      </c>
      <c r="E179" s="189"/>
    </row>
    <row r="180" s="175" customFormat="true" customHeight="true" spans="1:44">
      <c r="A180" s="188" t="s">
        <v>86</v>
      </c>
      <c r="B180" s="180"/>
      <c r="C180" s="180"/>
      <c r="D180" s="181" t="e">
        <f t="shared" si="2"/>
        <v>#DIV/0!</v>
      </c>
      <c r="E180" s="189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</row>
    <row r="181" customHeight="true" spans="1:5">
      <c r="A181" s="188" t="s">
        <v>176</v>
      </c>
      <c r="B181" s="180"/>
      <c r="C181" s="180"/>
      <c r="D181" s="181" t="e">
        <f t="shared" si="2"/>
        <v>#DIV/0!</v>
      </c>
      <c r="E181" s="189"/>
    </row>
    <row r="182" customHeight="true" spans="1:5">
      <c r="A182" s="185" t="s">
        <v>177</v>
      </c>
      <c r="B182" s="186">
        <f>SUM(B183:B188)</f>
        <v>0</v>
      </c>
      <c r="C182" s="186">
        <f>SUM(C183:C188)</f>
        <v>0</v>
      </c>
      <c r="D182" s="187" t="e">
        <f t="shared" si="2"/>
        <v>#DIV/0!</v>
      </c>
      <c r="E182" s="191"/>
    </row>
    <row r="183" customHeight="true" spans="1:5">
      <c r="A183" s="188" t="s">
        <v>77</v>
      </c>
      <c r="B183" s="180"/>
      <c r="C183" s="180"/>
      <c r="D183" s="181" t="e">
        <f t="shared" si="2"/>
        <v>#DIV/0!</v>
      </c>
      <c r="E183" s="189"/>
    </row>
    <row r="184" customHeight="true" spans="1:5">
      <c r="A184" s="188" t="s">
        <v>78</v>
      </c>
      <c r="B184" s="180"/>
      <c r="C184" s="180"/>
      <c r="D184" s="181" t="e">
        <f t="shared" si="2"/>
        <v>#DIV/0!</v>
      </c>
      <c r="E184" s="189"/>
    </row>
    <row r="185" customHeight="true" spans="1:5">
      <c r="A185" s="188" t="s">
        <v>79</v>
      </c>
      <c r="B185" s="180"/>
      <c r="C185" s="180"/>
      <c r="D185" s="181" t="e">
        <f t="shared" si="2"/>
        <v>#DIV/0!</v>
      </c>
      <c r="E185" s="189"/>
    </row>
    <row r="186" customHeight="true" spans="1:5">
      <c r="A186" s="188" t="s">
        <v>178</v>
      </c>
      <c r="B186" s="180"/>
      <c r="C186" s="180"/>
      <c r="D186" s="181" t="e">
        <f t="shared" si="2"/>
        <v>#DIV/0!</v>
      </c>
      <c r="E186" s="189"/>
    </row>
    <row r="187" customHeight="true" spans="1:5">
      <c r="A187" s="188" t="s">
        <v>86</v>
      </c>
      <c r="B187" s="180"/>
      <c r="C187" s="180"/>
      <c r="D187" s="181" t="e">
        <f t="shared" si="2"/>
        <v>#DIV/0!</v>
      </c>
      <c r="E187" s="189"/>
    </row>
    <row r="188" customHeight="true" spans="1:5">
      <c r="A188" s="188" t="s">
        <v>179</v>
      </c>
      <c r="B188" s="180"/>
      <c r="C188" s="180"/>
      <c r="D188" s="181" t="e">
        <f t="shared" si="2"/>
        <v>#DIV/0!</v>
      </c>
      <c r="E188" s="189"/>
    </row>
    <row r="189" s="175" customFormat="true" customHeight="true" spans="1:44">
      <c r="A189" s="185" t="s">
        <v>180</v>
      </c>
      <c r="B189" s="186">
        <f>SUM(B190:B196)</f>
        <v>0</v>
      </c>
      <c r="C189" s="186">
        <f>SUM(C190:C196)</f>
        <v>0</v>
      </c>
      <c r="D189" s="187" t="e">
        <f t="shared" si="2"/>
        <v>#DIV/0!</v>
      </c>
      <c r="E189" s="19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</row>
    <row r="190" customHeight="true" spans="1:5">
      <c r="A190" s="188" t="s">
        <v>77</v>
      </c>
      <c r="B190" s="180"/>
      <c r="C190" s="180"/>
      <c r="D190" s="181" t="e">
        <f t="shared" si="2"/>
        <v>#DIV/0!</v>
      </c>
      <c r="E190" s="189"/>
    </row>
    <row r="191" customHeight="true" spans="1:5">
      <c r="A191" s="188" t="s">
        <v>78</v>
      </c>
      <c r="B191" s="180"/>
      <c r="C191" s="180"/>
      <c r="D191" s="181" t="e">
        <f t="shared" si="2"/>
        <v>#DIV/0!</v>
      </c>
      <c r="E191" s="189"/>
    </row>
    <row r="192" customHeight="true" spans="1:5">
      <c r="A192" s="188" t="s">
        <v>79</v>
      </c>
      <c r="B192" s="180"/>
      <c r="C192" s="180"/>
      <c r="D192" s="181" t="e">
        <f t="shared" si="2"/>
        <v>#DIV/0!</v>
      </c>
      <c r="E192" s="189"/>
    </row>
    <row r="193" customHeight="true" spans="1:5">
      <c r="A193" s="188" t="s">
        <v>181</v>
      </c>
      <c r="B193" s="180"/>
      <c r="C193" s="180"/>
      <c r="D193" s="181" t="e">
        <f t="shared" si="2"/>
        <v>#DIV/0!</v>
      </c>
      <c r="E193" s="189"/>
    </row>
    <row r="194" customHeight="true" spans="1:5">
      <c r="A194" s="188" t="s">
        <v>182</v>
      </c>
      <c r="B194" s="180"/>
      <c r="C194" s="180"/>
      <c r="D194" s="181" t="e">
        <f t="shared" si="2"/>
        <v>#DIV/0!</v>
      </c>
      <c r="E194" s="189"/>
    </row>
    <row r="195" customFormat="true" customHeight="true" spans="1:44">
      <c r="A195" s="188" t="s">
        <v>86</v>
      </c>
      <c r="B195" s="180"/>
      <c r="C195" s="180"/>
      <c r="D195" s="181" t="e">
        <f t="shared" si="2"/>
        <v>#DIV/0!</v>
      </c>
      <c r="E195" s="189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</row>
    <row r="196" s="175" customFormat="true" customHeight="true" spans="1:44">
      <c r="A196" s="188" t="s">
        <v>183</v>
      </c>
      <c r="B196" s="180"/>
      <c r="C196" s="180"/>
      <c r="D196" s="181" t="e">
        <f t="shared" ref="D196:D248" si="3">C196/B196</f>
        <v>#DIV/0!</v>
      </c>
      <c r="E196" s="189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</row>
    <row r="197" customHeight="true" spans="1:5">
      <c r="A197" s="185" t="s">
        <v>184</v>
      </c>
      <c r="B197" s="186">
        <f>SUM(B198:B202)</f>
        <v>0</v>
      </c>
      <c r="C197" s="186">
        <f>SUM(C198:C202)</f>
        <v>0</v>
      </c>
      <c r="D197" s="187" t="e">
        <f t="shared" si="3"/>
        <v>#DIV/0!</v>
      </c>
      <c r="E197" s="191"/>
    </row>
    <row r="198" customHeight="true" spans="1:5">
      <c r="A198" s="188" t="s">
        <v>77</v>
      </c>
      <c r="B198" s="180"/>
      <c r="C198" s="180"/>
      <c r="D198" s="181" t="e">
        <f t="shared" si="3"/>
        <v>#DIV/0!</v>
      </c>
      <c r="E198" s="189"/>
    </row>
    <row r="199" customHeight="true" spans="1:5">
      <c r="A199" s="188" t="s">
        <v>78</v>
      </c>
      <c r="B199" s="180"/>
      <c r="C199" s="180"/>
      <c r="D199" s="181" t="e">
        <f t="shared" si="3"/>
        <v>#DIV/0!</v>
      </c>
      <c r="E199" s="189"/>
    </row>
    <row r="200" customHeight="true" spans="1:5">
      <c r="A200" s="188" t="s">
        <v>79</v>
      </c>
      <c r="B200" s="180"/>
      <c r="C200" s="180"/>
      <c r="D200" s="181" t="e">
        <f t="shared" si="3"/>
        <v>#DIV/0!</v>
      </c>
      <c r="E200" s="189"/>
    </row>
    <row r="201" customHeight="true" spans="1:5">
      <c r="A201" s="188" t="s">
        <v>86</v>
      </c>
      <c r="B201" s="180"/>
      <c r="C201" s="180"/>
      <c r="D201" s="181" t="e">
        <f t="shared" si="3"/>
        <v>#DIV/0!</v>
      </c>
      <c r="E201" s="189"/>
    </row>
    <row r="202" customHeight="true" spans="1:5">
      <c r="A202" s="188" t="s">
        <v>185</v>
      </c>
      <c r="B202" s="180"/>
      <c r="C202" s="180"/>
      <c r="D202" s="181" t="e">
        <f t="shared" si="3"/>
        <v>#DIV/0!</v>
      </c>
      <c r="E202" s="189"/>
    </row>
    <row r="203" s="175" customFormat="true" customHeight="true" spans="1:44">
      <c r="A203" s="185" t="s">
        <v>186</v>
      </c>
      <c r="B203" s="186">
        <f>SUM(B204:B208)</f>
        <v>6235</v>
      </c>
      <c r="C203" s="186">
        <f>SUM(C204:C208)</f>
        <v>6500</v>
      </c>
      <c r="D203" s="187">
        <f t="shared" si="3"/>
        <v>1.04250200481155</v>
      </c>
      <c r="E203" s="19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</row>
    <row r="204" customHeight="true" spans="1:5">
      <c r="A204" s="188" t="s">
        <v>77</v>
      </c>
      <c r="B204" s="180"/>
      <c r="C204" s="180"/>
      <c r="D204" s="181" t="e">
        <f t="shared" si="3"/>
        <v>#DIV/0!</v>
      </c>
      <c r="E204" s="189"/>
    </row>
    <row r="205" customHeight="true" spans="1:5">
      <c r="A205" s="188" t="s">
        <v>78</v>
      </c>
      <c r="B205" s="180"/>
      <c r="C205" s="180"/>
      <c r="D205" s="181" t="e">
        <f t="shared" si="3"/>
        <v>#DIV/0!</v>
      </c>
      <c r="E205" s="189"/>
    </row>
    <row r="206" customHeight="true" spans="1:5">
      <c r="A206" s="188" t="s">
        <v>79</v>
      </c>
      <c r="B206" s="180"/>
      <c r="C206" s="180"/>
      <c r="D206" s="181" t="e">
        <f t="shared" si="3"/>
        <v>#DIV/0!</v>
      </c>
      <c r="E206" s="189"/>
    </row>
    <row r="207" customHeight="true" spans="1:5">
      <c r="A207" s="188" t="s">
        <v>86</v>
      </c>
      <c r="B207" s="180"/>
      <c r="C207" s="180"/>
      <c r="D207" s="181" t="e">
        <f t="shared" si="3"/>
        <v>#DIV/0!</v>
      </c>
      <c r="E207" s="189"/>
    </row>
    <row r="208" customHeight="true" spans="1:5">
      <c r="A208" s="188" t="s">
        <v>187</v>
      </c>
      <c r="B208" s="180">
        <v>6235</v>
      </c>
      <c r="C208" s="180">
        <v>6500</v>
      </c>
      <c r="D208" s="181">
        <f t="shared" si="3"/>
        <v>1.04250200481155</v>
      </c>
      <c r="E208" s="189"/>
    </row>
    <row r="209" customHeight="true" spans="1:5">
      <c r="A209" s="185" t="s">
        <v>188</v>
      </c>
      <c r="B209" s="186">
        <f>SUM(B210:B215)</f>
        <v>2048</v>
      </c>
      <c r="C209" s="186">
        <f>SUM(C210:C215)</f>
        <v>3300</v>
      </c>
      <c r="D209" s="187">
        <f t="shared" si="3"/>
        <v>1.611328125</v>
      </c>
      <c r="E209" s="191"/>
    </row>
    <row r="210" s="175" customFormat="true" customHeight="true" spans="1:44">
      <c r="A210" s="188" t="s">
        <v>77</v>
      </c>
      <c r="B210" s="180"/>
      <c r="C210" s="180"/>
      <c r="D210" s="181" t="e">
        <f t="shared" si="3"/>
        <v>#DIV/0!</v>
      </c>
      <c r="E210" s="189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</row>
    <row r="211" customHeight="true" spans="1:5">
      <c r="A211" s="188" t="s">
        <v>78</v>
      </c>
      <c r="B211" s="180"/>
      <c r="C211" s="180"/>
      <c r="D211" s="181" t="e">
        <f t="shared" si="3"/>
        <v>#DIV/0!</v>
      </c>
      <c r="E211" s="189"/>
    </row>
    <row r="212" customHeight="true" spans="1:5">
      <c r="A212" s="188" t="s">
        <v>79</v>
      </c>
      <c r="B212" s="180"/>
      <c r="C212" s="180"/>
      <c r="D212" s="181" t="e">
        <f t="shared" si="3"/>
        <v>#DIV/0!</v>
      </c>
      <c r="E212" s="189"/>
    </row>
    <row r="213" customHeight="true" spans="1:5">
      <c r="A213" s="188" t="s">
        <v>189</v>
      </c>
      <c r="B213" s="180"/>
      <c r="C213" s="180"/>
      <c r="D213" s="181" t="e">
        <f t="shared" si="3"/>
        <v>#DIV/0!</v>
      </c>
      <c r="E213" s="189"/>
    </row>
    <row r="214" customHeight="true" spans="1:5">
      <c r="A214" s="188" t="s">
        <v>86</v>
      </c>
      <c r="B214" s="180">
        <v>228</v>
      </c>
      <c r="C214" s="180">
        <v>300</v>
      </c>
      <c r="D214" s="181">
        <f t="shared" si="3"/>
        <v>1.31578947368421</v>
      </c>
      <c r="E214" s="189"/>
    </row>
    <row r="215" customHeight="true" spans="1:5">
      <c r="A215" s="188" t="s">
        <v>190</v>
      </c>
      <c r="B215" s="180">
        <v>1820</v>
      </c>
      <c r="C215" s="180">
        <v>3000</v>
      </c>
      <c r="D215" s="181">
        <f t="shared" si="3"/>
        <v>1.64835164835165</v>
      </c>
      <c r="E215" s="189"/>
    </row>
    <row r="216" customHeight="true" spans="1:5">
      <c r="A216" s="185" t="s">
        <v>191</v>
      </c>
      <c r="B216" s="186">
        <f>SUM(B217:B230)</f>
        <v>6358</v>
      </c>
      <c r="C216" s="186">
        <f>SUM(C217:C230)</f>
        <v>8266</v>
      </c>
      <c r="D216" s="187">
        <f t="shared" si="3"/>
        <v>1.30009436929852</v>
      </c>
      <c r="E216" s="191"/>
    </row>
    <row r="217" s="175" customFormat="true" customHeight="true" spans="1:44">
      <c r="A217" s="188" t="s">
        <v>77</v>
      </c>
      <c r="B217" s="180">
        <v>5252</v>
      </c>
      <c r="C217" s="180">
        <v>5708</v>
      </c>
      <c r="D217" s="181">
        <f t="shared" si="3"/>
        <v>1.08682406702209</v>
      </c>
      <c r="E217" s="189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</row>
    <row r="218" customHeight="true" spans="1:5">
      <c r="A218" s="188" t="s">
        <v>78</v>
      </c>
      <c r="B218" s="180"/>
      <c r="C218" s="180"/>
      <c r="D218" s="181" t="e">
        <f t="shared" si="3"/>
        <v>#DIV/0!</v>
      </c>
      <c r="E218" s="189"/>
    </row>
    <row r="219" customHeight="true" spans="1:5">
      <c r="A219" s="188" t="s">
        <v>79</v>
      </c>
      <c r="B219" s="180"/>
      <c r="C219" s="180"/>
      <c r="D219" s="181" t="e">
        <f t="shared" si="3"/>
        <v>#DIV/0!</v>
      </c>
      <c r="E219" s="189"/>
    </row>
    <row r="220" customHeight="true" spans="1:5">
      <c r="A220" s="188" t="s">
        <v>192</v>
      </c>
      <c r="B220" s="180"/>
      <c r="C220" s="180"/>
      <c r="D220" s="181" t="e">
        <f t="shared" si="3"/>
        <v>#DIV/0!</v>
      </c>
      <c r="E220" s="189"/>
    </row>
    <row r="221" customHeight="true" spans="1:5">
      <c r="A221" s="188" t="s">
        <v>193</v>
      </c>
      <c r="B221" s="180"/>
      <c r="C221" s="180"/>
      <c r="D221" s="181" t="e">
        <f t="shared" si="3"/>
        <v>#DIV/0!</v>
      </c>
      <c r="E221" s="189"/>
    </row>
    <row r="222" customHeight="true" spans="1:5">
      <c r="A222" s="188" t="s">
        <v>118</v>
      </c>
      <c r="B222" s="180"/>
      <c r="C222" s="180"/>
      <c r="D222" s="181" t="e">
        <f t="shared" si="3"/>
        <v>#DIV/0!</v>
      </c>
      <c r="E222" s="189"/>
    </row>
    <row r="223" customHeight="true" spans="1:5">
      <c r="A223" s="188" t="s">
        <v>194</v>
      </c>
      <c r="B223" s="180"/>
      <c r="C223" s="180"/>
      <c r="D223" s="181" t="e">
        <f t="shared" si="3"/>
        <v>#DIV/0!</v>
      </c>
      <c r="E223" s="189"/>
    </row>
    <row r="224" s="175" customFormat="true" customHeight="true" spans="1:44">
      <c r="A224" s="188" t="s">
        <v>195</v>
      </c>
      <c r="B224" s="180"/>
      <c r="C224" s="180"/>
      <c r="D224" s="181" t="e">
        <f t="shared" si="3"/>
        <v>#DIV/0!</v>
      </c>
      <c r="E224" s="189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</row>
    <row r="225" customHeight="true" spans="1:5">
      <c r="A225" s="188" t="s">
        <v>196</v>
      </c>
      <c r="B225" s="180"/>
      <c r="C225" s="180"/>
      <c r="D225" s="181" t="e">
        <f t="shared" si="3"/>
        <v>#DIV/0!</v>
      </c>
      <c r="E225" s="189"/>
    </row>
    <row r="226" customHeight="true" spans="1:5">
      <c r="A226" s="188" t="s">
        <v>197</v>
      </c>
      <c r="B226" s="180"/>
      <c r="C226" s="180"/>
      <c r="D226" s="181" t="e">
        <f t="shared" si="3"/>
        <v>#DIV/0!</v>
      </c>
      <c r="E226" s="189"/>
    </row>
    <row r="227" customHeight="true" spans="1:5">
      <c r="A227" s="188" t="s">
        <v>198</v>
      </c>
      <c r="B227" s="180"/>
      <c r="C227" s="180"/>
      <c r="D227" s="181" t="e">
        <f t="shared" si="3"/>
        <v>#DIV/0!</v>
      </c>
      <c r="E227" s="189"/>
    </row>
    <row r="228" s="175" customFormat="true" customHeight="true" spans="1:44">
      <c r="A228" s="188" t="s">
        <v>199</v>
      </c>
      <c r="B228" s="180">
        <v>122</v>
      </c>
      <c r="C228" s="180">
        <v>1100</v>
      </c>
      <c r="D228" s="181">
        <f t="shared" si="3"/>
        <v>9.01639344262295</v>
      </c>
      <c r="E228" s="189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</row>
    <row r="229" customHeight="true" spans="1:5">
      <c r="A229" s="188" t="s">
        <v>86</v>
      </c>
      <c r="B229" s="180">
        <v>714</v>
      </c>
      <c r="C229" s="180">
        <v>800</v>
      </c>
      <c r="D229" s="181">
        <f t="shared" si="3"/>
        <v>1.12044817927171</v>
      </c>
      <c r="E229" s="189"/>
    </row>
    <row r="230" customHeight="true" spans="1:5">
      <c r="A230" s="188" t="s">
        <v>200</v>
      </c>
      <c r="B230" s="180">
        <v>270</v>
      </c>
      <c r="C230" s="180">
        <v>658</v>
      </c>
      <c r="D230" s="181">
        <f t="shared" si="3"/>
        <v>2.43703703703704</v>
      </c>
      <c r="E230" s="189"/>
    </row>
    <row r="231" customHeight="true" spans="1:5">
      <c r="A231" s="185" t="s">
        <v>201</v>
      </c>
      <c r="B231" s="186">
        <f>SUM(B232:B233)</f>
        <v>0</v>
      </c>
      <c r="C231" s="186">
        <f>SUM(C232:C233)</f>
        <v>0</v>
      </c>
      <c r="D231" s="187" t="e">
        <f t="shared" si="3"/>
        <v>#DIV/0!</v>
      </c>
      <c r="E231" s="191"/>
    </row>
    <row r="232" customHeight="true" spans="1:5">
      <c r="A232" s="188" t="s">
        <v>202</v>
      </c>
      <c r="B232" s="180"/>
      <c r="C232" s="180"/>
      <c r="D232" s="181" t="e">
        <f t="shared" si="3"/>
        <v>#DIV/0!</v>
      </c>
      <c r="E232" s="189"/>
    </row>
    <row r="233" customHeight="true" spans="1:5">
      <c r="A233" s="188" t="s">
        <v>203</v>
      </c>
      <c r="B233" s="180"/>
      <c r="C233" s="180"/>
      <c r="D233" s="181" t="e">
        <f t="shared" si="3"/>
        <v>#DIV/0!</v>
      </c>
      <c r="E233" s="189"/>
    </row>
    <row r="234" s="175" customFormat="true" customHeight="true" spans="1:44">
      <c r="A234" s="182" t="s">
        <v>204</v>
      </c>
      <c r="B234" s="183">
        <f>B235+B242+B245+B248+B254+B259+B261+B266+B272</f>
        <v>0</v>
      </c>
      <c r="C234" s="183">
        <f>C235+C242+C245+C248+C254+C259+C261+C266+C272</f>
        <v>0</v>
      </c>
      <c r="D234" s="184" t="e">
        <f t="shared" si="3"/>
        <v>#DIV/0!</v>
      </c>
      <c r="E234" s="190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</row>
    <row r="235" customHeight="true" spans="1:5">
      <c r="A235" s="185" t="s">
        <v>205</v>
      </c>
      <c r="B235" s="186">
        <f>SUM(B236:B241)</f>
        <v>0</v>
      </c>
      <c r="C235" s="186">
        <f>SUM(C236:C241)</f>
        <v>0</v>
      </c>
      <c r="D235" s="187" t="e">
        <f t="shared" si="3"/>
        <v>#DIV/0!</v>
      </c>
      <c r="E235" s="191"/>
    </row>
    <row r="236" customHeight="true" spans="1:5">
      <c r="A236" s="188" t="s">
        <v>77</v>
      </c>
      <c r="B236" s="180"/>
      <c r="C236" s="180"/>
      <c r="D236" s="181" t="e">
        <f t="shared" si="3"/>
        <v>#DIV/0!</v>
      </c>
      <c r="E236" s="189"/>
    </row>
    <row r="237" customHeight="true" spans="1:5">
      <c r="A237" s="188" t="s">
        <v>78</v>
      </c>
      <c r="B237" s="180"/>
      <c r="C237" s="180"/>
      <c r="D237" s="181" t="e">
        <f t="shared" si="3"/>
        <v>#DIV/0!</v>
      </c>
      <c r="E237" s="189"/>
    </row>
    <row r="238" customHeight="true" spans="1:5">
      <c r="A238" s="188" t="s">
        <v>79</v>
      </c>
      <c r="B238" s="180"/>
      <c r="C238" s="180"/>
      <c r="D238" s="181" t="e">
        <f t="shared" si="3"/>
        <v>#DIV/0!</v>
      </c>
      <c r="E238" s="189"/>
    </row>
    <row r="239" customHeight="true" spans="1:5">
      <c r="A239" s="188" t="s">
        <v>172</v>
      </c>
      <c r="B239" s="180"/>
      <c r="C239" s="180"/>
      <c r="D239" s="181" t="e">
        <f t="shared" si="3"/>
        <v>#DIV/0!</v>
      </c>
      <c r="E239" s="189"/>
    </row>
    <row r="240" s="175" customFormat="true" customHeight="true" spans="1:44">
      <c r="A240" s="188" t="s">
        <v>86</v>
      </c>
      <c r="B240" s="180"/>
      <c r="C240" s="180"/>
      <c r="D240" s="181" t="e">
        <f t="shared" si="3"/>
        <v>#DIV/0!</v>
      </c>
      <c r="E240" s="189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customHeight="true" spans="1:5">
      <c r="A241" s="188" t="s">
        <v>206</v>
      </c>
      <c r="B241" s="180"/>
      <c r="C241" s="180"/>
      <c r="D241" s="181" t="e">
        <f t="shared" si="3"/>
        <v>#DIV/0!</v>
      </c>
      <c r="E241" s="189"/>
    </row>
    <row r="242" customHeight="true" spans="1:5">
      <c r="A242" s="185" t="s">
        <v>207</v>
      </c>
      <c r="B242" s="186">
        <f>SUM(B243:B244)</f>
        <v>0</v>
      </c>
      <c r="C242" s="186">
        <f>SUM(C243:C244)</f>
        <v>0</v>
      </c>
      <c r="D242" s="187" t="e">
        <f t="shared" si="3"/>
        <v>#DIV/0!</v>
      </c>
      <c r="E242" s="191"/>
    </row>
    <row r="243" customHeight="true" spans="1:5">
      <c r="A243" s="188" t="s">
        <v>208</v>
      </c>
      <c r="B243" s="180"/>
      <c r="C243" s="180"/>
      <c r="D243" s="181" t="e">
        <f t="shared" si="3"/>
        <v>#DIV/0!</v>
      </c>
      <c r="E243" s="189"/>
    </row>
    <row r="244" customHeight="true" spans="1:5">
      <c r="A244" s="188" t="s">
        <v>209</v>
      </c>
      <c r="B244" s="180"/>
      <c r="C244" s="180"/>
      <c r="D244" s="181" t="e">
        <f t="shared" si="3"/>
        <v>#DIV/0!</v>
      </c>
      <c r="E244" s="189"/>
    </row>
    <row r="245" customHeight="true" spans="1:5">
      <c r="A245" s="185" t="s">
        <v>210</v>
      </c>
      <c r="B245" s="186">
        <f>SUM(B246:B247)</f>
        <v>0</v>
      </c>
      <c r="C245" s="186">
        <f>SUM(C246:C247)</f>
        <v>0</v>
      </c>
      <c r="D245" s="187" t="e">
        <f t="shared" si="3"/>
        <v>#DIV/0!</v>
      </c>
      <c r="E245" s="191"/>
    </row>
    <row r="246" s="175" customFormat="true" customHeight="true" spans="1:44">
      <c r="A246" s="188" t="s">
        <v>211</v>
      </c>
      <c r="B246" s="180"/>
      <c r="C246" s="180"/>
      <c r="D246" s="181" t="e">
        <f t="shared" si="3"/>
        <v>#DIV/0!</v>
      </c>
      <c r="E246" s="189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</row>
    <row r="247" customHeight="true" spans="1:5">
      <c r="A247" s="188" t="s">
        <v>212</v>
      </c>
      <c r="B247" s="180"/>
      <c r="C247" s="180"/>
      <c r="D247" s="181" t="e">
        <f t="shared" si="3"/>
        <v>#DIV/0!</v>
      </c>
      <c r="E247" s="189"/>
    </row>
    <row r="248" customHeight="true" spans="1:5">
      <c r="A248" s="185" t="s">
        <v>213</v>
      </c>
      <c r="B248" s="186">
        <f>SUM(B249:B253)</f>
        <v>0</v>
      </c>
      <c r="C248" s="186">
        <f>SUM(C249:C253)</f>
        <v>0</v>
      </c>
      <c r="D248" s="187" t="e">
        <f t="shared" si="3"/>
        <v>#DIV/0!</v>
      </c>
      <c r="E248" s="191"/>
    </row>
    <row r="249" s="176" customFormat="true" customHeight="true" spans="1:44">
      <c r="A249" s="188" t="s">
        <v>214</v>
      </c>
      <c r="B249" s="180"/>
      <c r="C249" s="180"/>
      <c r="D249" s="181"/>
      <c r="E249" s="189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</row>
    <row r="250" s="175" customFormat="true" customHeight="true" spans="1:44">
      <c r="A250" s="188" t="s">
        <v>215</v>
      </c>
      <c r="B250" s="180"/>
      <c r="C250" s="180"/>
      <c r="D250" s="181" t="e">
        <f t="shared" ref="D250:D313" si="4">C250/B250</f>
        <v>#DIV/0!</v>
      </c>
      <c r="E250" s="189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</row>
    <row r="251" s="175" customFormat="true" customHeight="true" spans="1:44">
      <c r="A251" s="188" t="s">
        <v>216</v>
      </c>
      <c r="B251" s="180"/>
      <c r="C251" s="180"/>
      <c r="D251" s="181" t="e">
        <f t="shared" si="4"/>
        <v>#DIV/0!</v>
      </c>
      <c r="E251" s="189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</row>
    <row r="252" s="176" customFormat="true" customHeight="true" spans="1:44">
      <c r="A252" s="188" t="s">
        <v>217</v>
      </c>
      <c r="B252" s="180"/>
      <c r="C252" s="180"/>
      <c r="D252" s="181" t="e">
        <f t="shared" si="4"/>
        <v>#DIV/0!</v>
      </c>
      <c r="E252" s="189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</row>
    <row r="253" s="175" customFormat="true" customHeight="true" spans="1:44">
      <c r="A253" s="188" t="s">
        <v>218</v>
      </c>
      <c r="B253" s="180"/>
      <c r="C253" s="180"/>
      <c r="D253" s="181" t="e">
        <f t="shared" si="4"/>
        <v>#DIV/0!</v>
      </c>
      <c r="E253" s="189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</row>
    <row r="254" customHeight="true" spans="1:5">
      <c r="A254" s="185" t="s">
        <v>219</v>
      </c>
      <c r="B254" s="186">
        <f>SUM(B255:B258)</f>
        <v>0</v>
      </c>
      <c r="C254" s="186">
        <f>SUM(C255:C258)</f>
        <v>0</v>
      </c>
      <c r="D254" s="187" t="e">
        <f t="shared" si="4"/>
        <v>#DIV/0!</v>
      </c>
      <c r="E254" s="191"/>
    </row>
    <row r="255" customHeight="true" spans="1:5">
      <c r="A255" s="188" t="s">
        <v>220</v>
      </c>
      <c r="B255" s="180"/>
      <c r="C255" s="180"/>
      <c r="D255" s="181" t="e">
        <f t="shared" si="4"/>
        <v>#DIV/0!</v>
      </c>
      <c r="E255" s="189"/>
    </row>
    <row r="256" customHeight="true" spans="1:5">
      <c r="A256" s="188" t="s">
        <v>221</v>
      </c>
      <c r="B256" s="180"/>
      <c r="C256" s="180"/>
      <c r="D256" s="181" t="e">
        <f t="shared" si="4"/>
        <v>#DIV/0!</v>
      </c>
      <c r="E256" s="189"/>
    </row>
    <row r="257" customHeight="true" spans="1:5">
      <c r="A257" s="188" t="s">
        <v>222</v>
      </c>
      <c r="B257" s="180"/>
      <c r="C257" s="180"/>
      <c r="D257" s="181" t="e">
        <f t="shared" si="4"/>
        <v>#DIV/0!</v>
      </c>
      <c r="E257" s="189"/>
    </row>
    <row r="258" customHeight="true" spans="1:5">
      <c r="A258" s="188" t="s">
        <v>223</v>
      </c>
      <c r="B258" s="180"/>
      <c r="C258" s="180"/>
      <c r="D258" s="181" t="e">
        <f t="shared" si="4"/>
        <v>#DIV/0!</v>
      </c>
      <c r="E258" s="189"/>
    </row>
    <row r="259" customHeight="true" spans="1:5">
      <c r="A259" s="185" t="s">
        <v>224</v>
      </c>
      <c r="B259" s="186">
        <f>B260</f>
        <v>0</v>
      </c>
      <c r="C259" s="186">
        <f>C260</f>
        <v>0</v>
      </c>
      <c r="D259" s="187" t="e">
        <f t="shared" si="4"/>
        <v>#DIV/0!</v>
      </c>
      <c r="E259" s="191"/>
    </row>
    <row r="260" customHeight="true" spans="1:5">
      <c r="A260" s="188" t="s">
        <v>225</v>
      </c>
      <c r="B260" s="180"/>
      <c r="C260" s="180"/>
      <c r="D260" s="181" t="e">
        <f t="shared" si="4"/>
        <v>#DIV/0!</v>
      </c>
      <c r="E260" s="189"/>
    </row>
    <row r="261" customHeight="true" spans="1:5">
      <c r="A261" s="185" t="s">
        <v>226</v>
      </c>
      <c r="B261" s="186">
        <f>SUM(B262:B265)</f>
        <v>0</v>
      </c>
      <c r="C261" s="186">
        <f>SUM(C262:C265)</f>
        <v>0</v>
      </c>
      <c r="D261" s="187" t="e">
        <f t="shared" si="4"/>
        <v>#DIV/0!</v>
      </c>
      <c r="E261" s="191"/>
    </row>
    <row r="262" customHeight="true" spans="1:5">
      <c r="A262" s="188" t="s">
        <v>227</v>
      </c>
      <c r="B262" s="180"/>
      <c r="C262" s="180"/>
      <c r="D262" s="181" t="e">
        <f t="shared" si="4"/>
        <v>#DIV/0!</v>
      </c>
      <c r="E262" s="189"/>
    </row>
    <row r="263" s="175" customFormat="true" customHeight="true" spans="1:44">
      <c r="A263" s="188" t="s">
        <v>228</v>
      </c>
      <c r="B263" s="180"/>
      <c r="C263" s="180"/>
      <c r="D263" s="181" t="e">
        <f t="shared" si="4"/>
        <v>#DIV/0!</v>
      </c>
      <c r="E263" s="189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</row>
    <row r="264" s="176" customFormat="true" customHeight="true" spans="1:44">
      <c r="A264" s="188" t="s">
        <v>229</v>
      </c>
      <c r="B264" s="180"/>
      <c r="C264" s="180"/>
      <c r="D264" s="181" t="e">
        <f t="shared" si="4"/>
        <v>#DIV/0!</v>
      </c>
      <c r="E264" s="189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</row>
    <row r="265" s="175" customFormat="true" customHeight="true" spans="1:44">
      <c r="A265" s="188" t="s">
        <v>230</v>
      </c>
      <c r="B265" s="180"/>
      <c r="C265" s="180"/>
      <c r="D265" s="181" t="e">
        <f t="shared" si="4"/>
        <v>#DIV/0!</v>
      </c>
      <c r="E265" s="189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</row>
    <row r="266" customHeight="true" spans="1:5">
      <c r="A266" s="185" t="s">
        <v>231</v>
      </c>
      <c r="B266" s="186">
        <f>SUM(B267:B271)</f>
        <v>0</v>
      </c>
      <c r="C266" s="186">
        <f>SUM(C267:C271)</f>
        <v>0</v>
      </c>
      <c r="D266" s="187" t="e">
        <f t="shared" si="4"/>
        <v>#DIV/0!</v>
      </c>
      <c r="E266" s="191"/>
    </row>
    <row r="267" customHeight="true" spans="1:5">
      <c r="A267" s="188" t="s">
        <v>77</v>
      </c>
      <c r="B267" s="180"/>
      <c r="C267" s="180"/>
      <c r="D267" s="181" t="e">
        <f t="shared" si="4"/>
        <v>#DIV/0!</v>
      </c>
      <c r="E267" s="189"/>
    </row>
    <row r="268" customHeight="true" spans="1:5">
      <c r="A268" s="188" t="s">
        <v>78</v>
      </c>
      <c r="B268" s="180"/>
      <c r="C268" s="180"/>
      <c r="D268" s="181" t="e">
        <f t="shared" si="4"/>
        <v>#DIV/0!</v>
      </c>
      <c r="E268" s="189"/>
    </row>
    <row r="269" customHeight="true" spans="1:5">
      <c r="A269" s="188" t="s">
        <v>79</v>
      </c>
      <c r="B269" s="180"/>
      <c r="C269" s="180"/>
      <c r="D269" s="181" t="e">
        <f t="shared" si="4"/>
        <v>#DIV/0!</v>
      </c>
      <c r="E269" s="189"/>
    </row>
    <row r="270" customHeight="true" spans="1:5">
      <c r="A270" s="188" t="s">
        <v>86</v>
      </c>
      <c r="B270" s="180"/>
      <c r="C270" s="180"/>
      <c r="D270" s="181" t="e">
        <f t="shared" si="4"/>
        <v>#DIV/0!</v>
      </c>
      <c r="E270" s="189"/>
    </row>
    <row r="271" customHeight="true" spans="1:5">
      <c r="A271" s="188" t="s">
        <v>232</v>
      </c>
      <c r="B271" s="180"/>
      <c r="C271" s="180"/>
      <c r="D271" s="181" t="e">
        <f t="shared" si="4"/>
        <v>#DIV/0!</v>
      </c>
      <c r="E271" s="189"/>
    </row>
    <row r="272" customHeight="true" spans="1:5">
      <c r="A272" s="185" t="s">
        <v>233</v>
      </c>
      <c r="B272" s="186">
        <f t="shared" ref="B272:B277" si="5">B273</f>
        <v>0</v>
      </c>
      <c r="C272" s="186">
        <f t="shared" ref="C272:C277" si="6">C273</f>
        <v>0</v>
      </c>
      <c r="D272" s="187" t="e">
        <f t="shared" si="4"/>
        <v>#DIV/0!</v>
      </c>
      <c r="E272" s="191"/>
    </row>
    <row r="273" customHeight="true" spans="1:5">
      <c r="A273" s="179" t="s">
        <v>234</v>
      </c>
      <c r="B273" s="180"/>
      <c r="C273" s="180"/>
      <c r="D273" s="181" t="e">
        <f t="shared" si="4"/>
        <v>#DIV/0!</v>
      </c>
      <c r="E273" s="189"/>
    </row>
    <row r="274" customHeight="true" spans="1:5">
      <c r="A274" s="182" t="s">
        <v>235</v>
      </c>
      <c r="B274" s="183">
        <f>SUM(B275,B277,B279,B281,B291)</f>
        <v>500</v>
      </c>
      <c r="C274" s="183">
        <f>SUM(C275,C277,C279,C281,C291)</f>
        <v>500</v>
      </c>
      <c r="D274" s="184">
        <f t="shared" si="4"/>
        <v>1</v>
      </c>
      <c r="E274" s="190"/>
    </row>
    <row r="275" customHeight="true" spans="1:5">
      <c r="A275" s="185" t="s">
        <v>236</v>
      </c>
      <c r="B275" s="186">
        <f t="shared" si="5"/>
        <v>0</v>
      </c>
      <c r="C275" s="186">
        <f t="shared" si="6"/>
        <v>0</v>
      </c>
      <c r="D275" s="187" t="e">
        <f t="shared" si="4"/>
        <v>#DIV/0!</v>
      </c>
      <c r="E275" s="191"/>
    </row>
    <row r="276" s="175" customFormat="true" customHeight="true" spans="1:44">
      <c r="A276" s="188" t="s">
        <v>237</v>
      </c>
      <c r="B276" s="180"/>
      <c r="C276" s="180"/>
      <c r="D276" s="181" t="e">
        <f t="shared" si="4"/>
        <v>#DIV/0!</v>
      </c>
      <c r="E276" s="189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</row>
    <row r="277" customHeight="true" spans="1:5">
      <c r="A277" s="185" t="s">
        <v>238</v>
      </c>
      <c r="B277" s="186">
        <f t="shared" si="5"/>
        <v>0</v>
      </c>
      <c r="C277" s="186">
        <f t="shared" si="6"/>
        <v>0</v>
      </c>
      <c r="D277" s="187" t="e">
        <f t="shared" si="4"/>
        <v>#DIV/0!</v>
      </c>
      <c r="E277" s="191"/>
    </row>
    <row r="278" customHeight="true" spans="1:5">
      <c r="A278" s="188" t="s">
        <v>239</v>
      </c>
      <c r="B278" s="180"/>
      <c r="C278" s="180"/>
      <c r="D278" s="181" t="e">
        <f t="shared" si="4"/>
        <v>#DIV/0!</v>
      </c>
      <c r="E278" s="189"/>
    </row>
    <row r="279" customHeight="true" spans="1:5">
      <c r="A279" s="185" t="s">
        <v>240</v>
      </c>
      <c r="B279" s="186">
        <f>B280</f>
        <v>0</v>
      </c>
      <c r="C279" s="186">
        <f>C280</f>
        <v>0</v>
      </c>
      <c r="D279" s="187" t="e">
        <f t="shared" si="4"/>
        <v>#DIV/0!</v>
      </c>
      <c r="E279" s="191"/>
    </row>
    <row r="280" customHeight="true" spans="1:5">
      <c r="A280" s="188" t="s">
        <v>241</v>
      </c>
      <c r="B280" s="180"/>
      <c r="C280" s="180"/>
      <c r="D280" s="181" t="e">
        <f t="shared" si="4"/>
        <v>#DIV/0!</v>
      </c>
      <c r="E280" s="189"/>
    </row>
    <row r="281" customHeight="true" spans="1:5">
      <c r="A281" s="185" t="s">
        <v>242</v>
      </c>
      <c r="B281" s="186">
        <f>SUM(B282:B290)</f>
        <v>500</v>
      </c>
      <c r="C281" s="186">
        <f>SUM(C282:C290)</f>
        <v>500</v>
      </c>
      <c r="D281" s="187">
        <f t="shared" si="4"/>
        <v>1</v>
      </c>
      <c r="E281" s="191"/>
    </row>
    <row r="282" customHeight="true" spans="1:5">
      <c r="A282" s="188" t="s">
        <v>243</v>
      </c>
      <c r="B282" s="180"/>
      <c r="C282" s="180"/>
      <c r="D282" s="181" t="e">
        <f t="shared" si="4"/>
        <v>#DIV/0!</v>
      </c>
      <c r="E282" s="189"/>
    </row>
    <row r="283" customHeight="true" spans="1:5">
      <c r="A283" s="188" t="s">
        <v>244</v>
      </c>
      <c r="B283" s="180"/>
      <c r="C283" s="180"/>
      <c r="D283" s="181" t="e">
        <f t="shared" si="4"/>
        <v>#DIV/0!</v>
      </c>
      <c r="E283" s="189"/>
    </row>
    <row r="284" customHeight="true" spans="1:5">
      <c r="A284" s="188" t="s">
        <v>245</v>
      </c>
      <c r="B284" s="180">
        <v>500</v>
      </c>
      <c r="C284" s="180">
        <v>500</v>
      </c>
      <c r="D284" s="181">
        <f t="shared" si="4"/>
        <v>1</v>
      </c>
      <c r="E284" s="189"/>
    </row>
    <row r="285" customHeight="true" spans="1:5">
      <c r="A285" s="188" t="s">
        <v>246</v>
      </c>
      <c r="B285" s="180"/>
      <c r="C285" s="180"/>
      <c r="D285" s="181" t="e">
        <f t="shared" si="4"/>
        <v>#DIV/0!</v>
      </c>
      <c r="E285" s="189"/>
    </row>
    <row r="286" customHeight="true" spans="1:5">
      <c r="A286" s="188" t="s">
        <v>247</v>
      </c>
      <c r="B286" s="180"/>
      <c r="C286" s="180"/>
      <c r="D286" s="181" t="e">
        <f t="shared" si="4"/>
        <v>#DIV/0!</v>
      </c>
      <c r="E286" s="189"/>
    </row>
    <row r="287" customHeight="true" spans="1:5">
      <c r="A287" s="188" t="s">
        <v>248</v>
      </c>
      <c r="B287" s="180"/>
      <c r="C287" s="180"/>
      <c r="D287" s="181" t="e">
        <f t="shared" si="4"/>
        <v>#DIV/0!</v>
      </c>
      <c r="E287" s="189"/>
    </row>
    <row r="288" customHeight="true" spans="1:5">
      <c r="A288" s="188" t="s">
        <v>249</v>
      </c>
      <c r="B288" s="180"/>
      <c r="C288" s="180"/>
      <c r="D288" s="181" t="e">
        <f t="shared" si="4"/>
        <v>#DIV/0!</v>
      </c>
      <c r="E288" s="189"/>
    </row>
    <row r="289" customHeight="true" spans="1:5">
      <c r="A289" s="188" t="s">
        <v>250</v>
      </c>
      <c r="B289" s="180"/>
      <c r="C289" s="180"/>
      <c r="D289" s="181" t="e">
        <f t="shared" si="4"/>
        <v>#DIV/0!</v>
      </c>
      <c r="E289" s="189"/>
    </row>
    <row r="290" customHeight="true" spans="1:5">
      <c r="A290" s="188" t="s">
        <v>251</v>
      </c>
      <c r="B290" s="180"/>
      <c r="C290" s="180"/>
      <c r="D290" s="181" t="e">
        <f t="shared" si="4"/>
        <v>#DIV/0!</v>
      </c>
      <c r="E290" s="189"/>
    </row>
    <row r="291" customHeight="true" spans="1:5">
      <c r="A291" s="185" t="s">
        <v>252</v>
      </c>
      <c r="B291" s="186">
        <f>B292</f>
        <v>0</v>
      </c>
      <c r="C291" s="186">
        <f>C292</f>
        <v>0</v>
      </c>
      <c r="D291" s="187" t="e">
        <f t="shared" si="4"/>
        <v>#DIV/0!</v>
      </c>
      <c r="E291" s="191"/>
    </row>
    <row r="292" customHeight="true" spans="1:5">
      <c r="A292" s="188" t="s">
        <v>253</v>
      </c>
      <c r="B292" s="180"/>
      <c r="C292" s="180"/>
      <c r="D292" s="181" t="e">
        <f t="shared" si="4"/>
        <v>#DIV/0!</v>
      </c>
      <c r="E292" s="189"/>
    </row>
    <row r="293" customHeight="true" spans="1:5">
      <c r="A293" s="182" t="s">
        <v>254</v>
      </c>
      <c r="B293" s="183">
        <f>B294+B297+B308+B315+B323+B332+B346+B356+B366+B374+B380</f>
        <v>62360</v>
      </c>
      <c r="C293" s="183">
        <f>C294+C297+C308+C315+C323+C332+C346+C356+C366+C374+C380</f>
        <v>54800</v>
      </c>
      <c r="D293" s="184">
        <f t="shared" si="4"/>
        <v>0.878768441308531</v>
      </c>
      <c r="E293" s="190"/>
    </row>
    <row r="294" customHeight="true" spans="1:5">
      <c r="A294" s="185" t="s">
        <v>255</v>
      </c>
      <c r="B294" s="186">
        <f>SUM(B295:B296)</f>
        <v>0</v>
      </c>
      <c r="C294" s="186">
        <f>SUM(C295:C296)</f>
        <v>0</v>
      </c>
      <c r="D294" s="187" t="e">
        <f t="shared" si="4"/>
        <v>#DIV/0!</v>
      </c>
      <c r="E294" s="191"/>
    </row>
    <row r="295" customHeight="true" spans="1:5">
      <c r="A295" s="188" t="s">
        <v>256</v>
      </c>
      <c r="B295" s="180"/>
      <c r="C295" s="180"/>
      <c r="D295" s="181" t="e">
        <f t="shared" si="4"/>
        <v>#DIV/0!</v>
      </c>
      <c r="E295" s="189"/>
    </row>
    <row r="296" customHeight="true" spans="1:5">
      <c r="A296" s="188" t="s">
        <v>257</v>
      </c>
      <c r="B296" s="180"/>
      <c r="C296" s="180"/>
      <c r="D296" s="181" t="e">
        <f t="shared" si="4"/>
        <v>#DIV/0!</v>
      </c>
      <c r="E296" s="189"/>
    </row>
    <row r="297" customHeight="true" spans="1:5">
      <c r="A297" s="185" t="s">
        <v>258</v>
      </c>
      <c r="B297" s="186">
        <f>SUM(B298:B307)</f>
        <v>60386</v>
      </c>
      <c r="C297" s="186">
        <f>SUM(C298:C307)</f>
        <v>52352</v>
      </c>
      <c r="D297" s="187">
        <f t="shared" si="4"/>
        <v>0.866955916934389</v>
      </c>
      <c r="E297" s="191"/>
    </row>
    <row r="298" s="175" customFormat="true" customHeight="true" spans="1:44">
      <c r="A298" s="188" t="s">
        <v>77</v>
      </c>
      <c r="B298" s="180">
        <v>54386</v>
      </c>
      <c r="C298" s="180">
        <v>48430</v>
      </c>
      <c r="D298" s="181">
        <f t="shared" si="4"/>
        <v>0.89048652226676</v>
      </c>
      <c r="E298" s="189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</row>
    <row r="299" customHeight="true" spans="1:5">
      <c r="A299" s="188" t="s">
        <v>78</v>
      </c>
      <c r="B299" s="180"/>
      <c r="C299" s="180"/>
      <c r="D299" s="181" t="e">
        <f t="shared" si="4"/>
        <v>#DIV/0!</v>
      </c>
      <c r="E299" s="189"/>
    </row>
    <row r="300" customHeight="true" spans="1:5">
      <c r="A300" s="188" t="s">
        <v>79</v>
      </c>
      <c r="B300" s="180"/>
      <c r="C300" s="180"/>
      <c r="D300" s="181" t="e">
        <f t="shared" si="4"/>
        <v>#DIV/0!</v>
      </c>
      <c r="E300" s="189"/>
    </row>
    <row r="301" customHeight="true" spans="1:5">
      <c r="A301" s="188" t="s">
        <v>118</v>
      </c>
      <c r="B301" s="180"/>
      <c r="C301" s="180"/>
      <c r="D301" s="181" t="e">
        <f t="shared" si="4"/>
        <v>#DIV/0!</v>
      </c>
      <c r="E301" s="189"/>
    </row>
    <row r="302" customHeight="true" spans="1:5">
      <c r="A302" s="188" t="s">
        <v>259</v>
      </c>
      <c r="B302" s="180">
        <v>312</v>
      </c>
      <c r="C302" s="180">
        <v>300</v>
      </c>
      <c r="D302" s="181">
        <f t="shared" si="4"/>
        <v>0.961538461538462</v>
      </c>
      <c r="E302" s="189"/>
    </row>
    <row r="303" customHeight="true" spans="1:5">
      <c r="A303" s="188" t="s">
        <v>260</v>
      </c>
      <c r="B303" s="180"/>
      <c r="C303" s="180"/>
      <c r="D303" s="181" t="e">
        <f t="shared" si="4"/>
        <v>#DIV/0!</v>
      </c>
      <c r="E303" s="189"/>
    </row>
    <row r="304" customHeight="true" spans="1:5">
      <c r="A304" s="188" t="s">
        <v>261</v>
      </c>
      <c r="B304" s="180"/>
      <c r="C304" s="180"/>
      <c r="D304" s="181" t="e">
        <f t="shared" si="4"/>
        <v>#DIV/0!</v>
      </c>
      <c r="E304" s="189"/>
    </row>
    <row r="305" s="175" customFormat="true" customHeight="true" spans="1:44">
      <c r="A305" s="188" t="s">
        <v>262</v>
      </c>
      <c r="B305" s="180"/>
      <c r="C305" s="180"/>
      <c r="D305" s="181" t="e">
        <f t="shared" si="4"/>
        <v>#DIV/0!</v>
      </c>
      <c r="E305" s="189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</row>
    <row r="306" customHeight="true" spans="1:5">
      <c r="A306" s="188" t="s">
        <v>86</v>
      </c>
      <c r="B306" s="180"/>
      <c r="C306" s="180"/>
      <c r="D306" s="181" t="e">
        <f t="shared" si="4"/>
        <v>#DIV/0!</v>
      </c>
      <c r="E306" s="189"/>
    </row>
    <row r="307" customHeight="true" spans="1:5">
      <c r="A307" s="188" t="s">
        <v>263</v>
      </c>
      <c r="B307" s="180">
        <v>5688</v>
      </c>
      <c r="C307" s="180">
        <v>3622</v>
      </c>
      <c r="D307" s="181">
        <f t="shared" si="4"/>
        <v>0.636779184247539</v>
      </c>
      <c r="E307" s="189"/>
    </row>
    <row r="308" customHeight="true" spans="1:5">
      <c r="A308" s="185" t="s">
        <v>264</v>
      </c>
      <c r="B308" s="186">
        <f>SUM(B309:B314)</f>
        <v>80</v>
      </c>
      <c r="C308" s="186">
        <f>SUM(C309:C314)</f>
        <v>80</v>
      </c>
      <c r="D308" s="187">
        <f t="shared" si="4"/>
        <v>1</v>
      </c>
      <c r="E308" s="191"/>
    </row>
    <row r="309" customHeight="true" spans="1:5">
      <c r="A309" s="188" t="s">
        <v>77</v>
      </c>
      <c r="B309" s="180"/>
      <c r="C309" s="180"/>
      <c r="D309" s="181" t="e">
        <f t="shared" si="4"/>
        <v>#DIV/0!</v>
      </c>
      <c r="E309" s="189"/>
    </row>
    <row r="310" customHeight="true" spans="1:5">
      <c r="A310" s="188" t="s">
        <v>78</v>
      </c>
      <c r="B310" s="180"/>
      <c r="C310" s="180"/>
      <c r="D310" s="181" t="e">
        <f t="shared" si="4"/>
        <v>#DIV/0!</v>
      </c>
      <c r="E310" s="189"/>
    </row>
    <row r="311" customHeight="true" spans="1:5">
      <c r="A311" s="188" t="s">
        <v>79</v>
      </c>
      <c r="B311" s="180"/>
      <c r="C311" s="180"/>
      <c r="D311" s="181" t="e">
        <f t="shared" si="4"/>
        <v>#DIV/0!</v>
      </c>
      <c r="E311" s="189"/>
    </row>
    <row r="312" customHeight="true" spans="1:5">
      <c r="A312" s="188" t="s">
        <v>265</v>
      </c>
      <c r="B312" s="180"/>
      <c r="C312" s="180"/>
      <c r="D312" s="181" t="e">
        <f t="shared" si="4"/>
        <v>#DIV/0!</v>
      </c>
      <c r="E312" s="189"/>
    </row>
    <row r="313" customHeight="true" spans="1:5">
      <c r="A313" s="188" t="s">
        <v>86</v>
      </c>
      <c r="B313" s="180"/>
      <c r="C313" s="180"/>
      <c r="D313" s="181" t="e">
        <f t="shared" si="4"/>
        <v>#DIV/0!</v>
      </c>
      <c r="E313" s="189"/>
    </row>
    <row r="314" customHeight="true" spans="1:5">
      <c r="A314" s="188" t="s">
        <v>266</v>
      </c>
      <c r="B314" s="180">
        <v>80</v>
      </c>
      <c r="C314" s="180">
        <v>80</v>
      </c>
      <c r="D314" s="181">
        <f t="shared" ref="D314:D377" si="7">C314/B314</f>
        <v>1</v>
      </c>
      <c r="E314" s="189"/>
    </row>
    <row r="315" customHeight="true" spans="1:5">
      <c r="A315" s="185" t="s">
        <v>267</v>
      </c>
      <c r="B315" s="186">
        <f>SUM(B316:B322)</f>
        <v>0</v>
      </c>
      <c r="C315" s="186">
        <f>SUM(C316:C322)</f>
        <v>0</v>
      </c>
      <c r="D315" s="187" t="e">
        <f t="shared" si="7"/>
        <v>#DIV/0!</v>
      </c>
      <c r="E315" s="191"/>
    </row>
    <row r="316" customHeight="true" spans="1:5">
      <c r="A316" s="188" t="s">
        <v>77</v>
      </c>
      <c r="B316" s="180"/>
      <c r="C316" s="180"/>
      <c r="D316" s="181" t="e">
        <f t="shared" si="7"/>
        <v>#DIV/0!</v>
      </c>
      <c r="E316" s="189"/>
    </row>
    <row r="317" customHeight="true" spans="1:5">
      <c r="A317" s="188" t="s">
        <v>78</v>
      </c>
      <c r="B317" s="180"/>
      <c r="C317" s="180"/>
      <c r="D317" s="181" t="e">
        <f t="shared" si="7"/>
        <v>#DIV/0!</v>
      </c>
      <c r="E317" s="189"/>
    </row>
    <row r="318" customHeight="true" spans="1:5">
      <c r="A318" s="188" t="s">
        <v>79</v>
      </c>
      <c r="B318" s="180"/>
      <c r="C318" s="180"/>
      <c r="D318" s="181" t="e">
        <f t="shared" si="7"/>
        <v>#DIV/0!</v>
      </c>
      <c r="E318" s="189"/>
    </row>
    <row r="319" s="175" customFormat="true" customHeight="true" spans="1:44">
      <c r="A319" s="188" t="s">
        <v>268</v>
      </c>
      <c r="B319" s="180"/>
      <c r="C319" s="180"/>
      <c r="D319" s="181" t="e">
        <f t="shared" si="7"/>
        <v>#DIV/0!</v>
      </c>
      <c r="E319" s="189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</row>
    <row r="320" customHeight="true" spans="1:5">
      <c r="A320" s="188" t="s">
        <v>269</v>
      </c>
      <c r="B320" s="180"/>
      <c r="C320" s="180"/>
      <c r="D320" s="181" t="e">
        <f t="shared" si="7"/>
        <v>#DIV/0!</v>
      </c>
      <c r="E320" s="189"/>
    </row>
    <row r="321" customHeight="true" spans="1:5">
      <c r="A321" s="188" t="s">
        <v>86</v>
      </c>
      <c r="B321" s="180"/>
      <c r="C321" s="180"/>
      <c r="D321" s="181" t="e">
        <f t="shared" si="7"/>
        <v>#DIV/0!</v>
      </c>
      <c r="E321" s="189"/>
    </row>
    <row r="322" customHeight="true" spans="1:5">
      <c r="A322" s="188" t="s">
        <v>270</v>
      </c>
      <c r="B322" s="180"/>
      <c r="C322" s="180"/>
      <c r="D322" s="181" t="e">
        <f t="shared" si="7"/>
        <v>#DIV/0!</v>
      </c>
      <c r="E322" s="189"/>
    </row>
    <row r="323" customHeight="true" spans="1:5">
      <c r="A323" s="185" t="s">
        <v>271</v>
      </c>
      <c r="B323" s="186">
        <f>SUM(B324:B331)</f>
        <v>0</v>
      </c>
      <c r="C323" s="186">
        <f>SUM(C324:C331)</f>
        <v>0</v>
      </c>
      <c r="D323" s="187" t="e">
        <f t="shared" si="7"/>
        <v>#DIV/0!</v>
      </c>
      <c r="E323" s="191"/>
    </row>
    <row r="324" customHeight="true" spans="1:5">
      <c r="A324" s="188" t="s">
        <v>77</v>
      </c>
      <c r="B324" s="180"/>
      <c r="C324" s="180"/>
      <c r="D324" s="181" t="e">
        <f t="shared" si="7"/>
        <v>#DIV/0!</v>
      </c>
      <c r="E324" s="189"/>
    </row>
    <row r="325" customHeight="true" spans="1:5">
      <c r="A325" s="188" t="s">
        <v>78</v>
      </c>
      <c r="B325" s="180"/>
      <c r="C325" s="180"/>
      <c r="D325" s="181" t="e">
        <f t="shared" si="7"/>
        <v>#DIV/0!</v>
      </c>
      <c r="E325" s="189"/>
    </row>
    <row r="326" customHeight="true" spans="1:5">
      <c r="A326" s="188" t="s">
        <v>79</v>
      </c>
      <c r="B326" s="180"/>
      <c r="C326" s="180"/>
      <c r="D326" s="181" t="e">
        <f t="shared" si="7"/>
        <v>#DIV/0!</v>
      </c>
      <c r="E326" s="189"/>
    </row>
    <row r="327" customHeight="true" spans="1:5">
      <c r="A327" s="188" t="s">
        <v>272</v>
      </c>
      <c r="B327" s="180"/>
      <c r="C327" s="180"/>
      <c r="D327" s="181" t="e">
        <f t="shared" si="7"/>
        <v>#DIV/0!</v>
      </c>
      <c r="E327" s="189"/>
    </row>
    <row r="328" s="175" customFormat="true" customHeight="true" spans="1:44">
      <c r="A328" s="188" t="s">
        <v>273</v>
      </c>
      <c r="B328" s="180"/>
      <c r="C328" s="180"/>
      <c r="D328" s="181" t="e">
        <f t="shared" si="7"/>
        <v>#DIV/0!</v>
      </c>
      <c r="E328" s="189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</row>
    <row r="329" customHeight="true" spans="1:5">
      <c r="A329" s="188" t="s">
        <v>274</v>
      </c>
      <c r="B329" s="180"/>
      <c r="C329" s="180"/>
      <c r="D329" s="181" t="e">
        <f t="shared" si="7"/>
        <v>#DIV/0!</v>
      </c>
      <c r="E329" s="189"/>
    </row>
    <row r="330" customHeight="true" spans="1:5">
      <c r="A330" s="188" t="s">
        <v>86</v>
      </c>
      <c r="B330" s="180"/>
      <c r="C330" s="180"/>
      <c r="D330" s="181" t="e">
        <f t="shared" si="7"/>
        <v>#DIV/0!</v>
      </c>
      <c r="E330" s="189"/>
    </row>
    <row r="331" customHeight="true" spans="1:5">
      <c r="A331" s="188" t="s">
        <v>275</v>
      </c>
      <c r="B331" s="180"/>
      <c r="C331" s="180"/>
      <c r="D331" s="181" t="e">
        <f t="shared" si="7"/>
        <v>#DIV/0!</v>
      </c>
      <c r="E331" s="189"/>
    </row>
    <row r="332" customHeight="true" spans="1:5">
      <c r="A332" s="185" t="s">
        <v>276</v>
      </c>
      <c r="B332" s="186">
        <f>SUM(B333:B345)</f>
        <v>1835</v>
      </c>
      <c r="C332" s="186">
        <f>SUM(C333:C345)</f>
        <v>2309</v>
      </c>
      <c r="D332" s="187">
        <f t="shared" si="7"/>
        <v>1.258310626703</v>
      </c>
      <c r="E332" s="191"/>
    </row>
    <row r="333" customHeight="true" spans="1:5">
      <c r="A333" s="188" t="s">
        <v>77</v>
      </c>
      <c r="B333" s="180">
        <v>1430</v>
      </c>
      <c r="C333" s="180">
        <v>1858</v>
      </c>
      <c r="D333" s="181">
        <f t="shared" si="7"/>
        <v>1.2993006993007</v>
      </c>
      <c r="E333" s="189"/>
    </row>
    <row r="334" customHeight="true" spans="1:5">
      <c r="A334" s="188" t="s">
        <v>78</v>
      </c>
      <c r="B334" s="180"/>
      <c r="C334" s="180"/>
      <c r="D334" s="181" t="e">
        <f t="shared" si="7"/>
        <v>#DIV/0!</v>
      </c>
      <c r="E334" s="189"/>
    </row>
    <row r="335" customHeight="true" spans="1:5">
      <c r="A335" s="188" t="s">
        <v>79</v>
      </c>
      <c r="B335" s="180"/>
      <c r="C335" s="180"/>
      <c r="D335" s="181" t="e">
        <f t="shared" si="7"/>
        <v>#DIV/0!</v>
      </c>
      <c r="E335" s="189"/>
    </row>
    <row r="336" customHeight="true" spans="1:5">
      <c r="A336" s="188" t="s">
        <v>277</v>
      </c>
      <c r="B336" s="180">
        <v>53</v>
      </c>
      <c r="C336" s="180">
        <v>60</v>
      </c>
      <c r="D336" s="181">
        <f t="shared" si="7"/>
        <v>1.13207547169811</v>
      </c>
      <c r="E336" s="189"/>
    </row>
    <row r="337" customHeight="true" spans="1:5">
      <c r="A337" s="188" t="s">
        <v>278</v>
      </c>
      <c r="B337" s="180">
        <v>20</v>
      </c>
      <c r="C337" s="180">
        <v>30</v>
      </c>
      <c r="D337" s="181">
        <f t="shared" si="7"/>
        <v>1.5</v>
      </c>
      <c r="E337" s="189"/>
    </row>
    <row r="338" customHeight="true" spans="1:5">
      <c r="A338" s="188" t="s">
        <v>279</v>
      </c>
      <c r="B338" s="180">
        <v>45</v>
      </c>
      <c r="C338" s="180">
        <v>45</v>
      </c>
      <c r="D338" s="181">
        <f t="shared" si="7"/>
        <v>1</v>
      </c>
      <c r="E338" s="189"/>
    </row>
    <row r="339" customHeight="true" spans="1:5">
      <c r="A339" s="188" t="s">
        <v>280</v>
      </c>
      <c r="B339" s="180">
        <v>72</v>
      </c>
      <c r="C339" s="180">
        <v>80</v>
      </c>
      <c r="D339" s="181">
        <f t="shared" si="7"/>
        <v>1.11111111111111</v>
      </c>
      <c r="E339" s="189"/>
    </row>
    <row r="340" customHeight="true" spans="1:5">
      <c r="A340" s="188" t="s">
        <v>281</v>
      </c>
      <c r="B340" s="180"/>
      <c r="C340" s="180"/>
      <c r="D340" s="181" t="e">
        <f t="shared" si="7"/>
        <v>#DIV/0!</v>
      </c>
      <c r="E340" s="189"/>
    </row>
    <row r="341" customHeight="true" spans="1:5">
      <c r="A341" s="188" t="s">
        <v>282</v>
      </c>
      <c r="B341" s="180">
        <v>11</v>
      </c>
      <c r="C341" s="180">
        <v>11</v>
      </c>
      <c r="D341" s="181">
        <f t="shared" si="7"/>
        <v>1</v>
      </c>
      <c r="E341" s="189"/>
    </row>
    <row r="342" s="175" customFormat="true" customHeight="true" spans="1:44">
      <c r="A342" s="188" t="s">
        <v>283</v>
      </c>
      <c r="B342" s="180">
        <v>59</v>
      </c>
      <c r="C342" s="180">
        <v>59</v>
      </c>
      <c r="D342" s="181">
        <f t="shared" si="7"/>
        <v>1</v>
      </c>
      <c r="E342" s="189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</row>
    <row r="343" customHeight="true" spans="1:5">
      <c r="A343" s="188" t="s">
        <v>118</v>
      </c>
      <c r="B343" s="180">
        <v>50</v>
      </c>
      <c r="C343" s="180">
        <v>66</v>
      </c>
      <c r="D343" s="181">
        <f t="shared" si="7"/>
        <v>1.32</v>
      </c>
      <c r="E343" s="189"/>
    </row>
    <row r="344" customHeight="true" spans="1:5">
      <c r="A344" s="188" t="s">
        <v>86</v>
      </c>
      <c r="B344" s="180">
        <v>95</v>
      </c>
      <c r="C344" s="180">
        <v>100</v>
      </c>
      <c r="D344" s="181">
        <f t="shared" si="7"/>
        <v>1.05263157894737</v>
      </c>
      <c r="E344" s="189"/>
    </row>
    <row r="345" customHeight="true" spans="1:5">
      <c r="A345" s="188" t="s">
        <v>284</v>
      </c>
      <c r="B345" s="180"/>
      <c r="C345" s="180"/>
      <c r="D345" s="181" t="e">
        <f t="shared" si="7"/>
        <v>#DIV/0!</v>
      </c>
      <c r="E345" s="189"/>
    </row>
    <row r="346" customHeight="true" spans="1:5">
      <c r="A346" s="185" t="s">
        <v>285</v>
      </c>
      <c r="B346" s="186">
        <f>SUM(B347:B355)</f>
        <v>0</v>
      </c>
      <c r="C346" s="186">
        <f>SUM(C347:C355)</f>
        <v>0</v>
      </c>
      <c r="D346" s="187" t="e">
        <f t="shared" si="7"/>
        <v>#DIV/0!</v>
      </c>
      <c r="E346" s="191"/>
    </row>
    <row r="347" customHeight="true" spans="1:5">
      <c r="A347" s="188" t="s">
        <v>77</v>
      </c>
      <c r="B347" s="180"/>
      <c r="C347" s="180"/>
      <c r="D347" s="181" t="e">
        <f t="shared" si="7"/>
        <v>#DIV/0!</v>
      </c>
      <c r="E347" s="189"/>
    </row>
    <row r="348" customHeight="true" spans="1:5">
      <c r="A348" s="188" t="s">
        <v>78</v>
      </c>
      <c r="B348" s="180"/>
      <c r="C348" s="180"/>
      <c r="D348" s="181" t="e">
        <f t="shared" si="7"/>
        <v>#DIV/0!</v>
      </c>
      <c r="E348" s="189"/>
    </row>
    <row r="349" customHeight="true" spans="1:5">
      <c r="A349" s="188" t="s">
        <v>79</v>
      </c>
      <c r="B349" s="180"/>
      <c r="C349" s="180"/>
      <c r="D349" s="181" t="e">
        <f t="shared" si="7"/>
        <v>#DIV/0!</v>
      </c>
      <c r="E349" s="189"/>
    </row>
    <row r="350" customHeight="true" spans="1:5">
      <c r="A350" s="188" t="s">
        <v>286</v>
      </c>
      <c r="B350" s="180"/>
      <c r="C350" s="180"/>
      <c r="D350" s="181" t="e">
        <f t="shared" si="7"/>
        <v>#DIV/0!</v>
      </c>
      <c r="E350" s="189"/>
    </row>
    <row r="351" s="175" customFormat="true" customHeight="true" spans="1:44">
      <c r="A351" s="188" t="s">
        <v>287</v>
      </c>
      <c r="B351" s="180"/>
      <c r="C351" s="180"/>
      <c r="D351" s="181" t="e">
        <f t="shared" si="7"/>
        <v>#DIV/0!</v>
      </c>
      <c r="E351" s="189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</row>
    <row r="352" customHeight="true" spans="1:5">
      <c r="A352" s="188" t="s">
        <v>288</v>
      </c>
      <c r="B352" s="180"/>
      <c r="C352" s="180"/>
      <c r="D352" s="181" t="e">
        <f t="shared" si="7"/>
        <v>#DIV/0!</v>
      </c>
      <c r="E352" s="189"/>
    </row>
    <row r="353" customHeight="true" spans="1:5">
      <c r="A353" s="188" t="s">
        <v>118</v>
      </c>
      <c r="B353" s="180"/>
      <c r="C353" s="180"/>
      <c r="D353" s="181" t="e">
        <f t="shared" si="7"/>
        <v>#DIV/0!</v>
      </c>
      <c r="E353" s="189"/>
    </row>
    <row r="354" customHeight="true" spans="1:5">
      <c r="A354" s="188" t="s">
        <v>86</v>
      </c>
      <c r="B354" s="180"/>
      <c r="C354" s="180"/>
      <c r="D354" s="181" t="e">
        <f t="shared" si="7"/>
        <v>#DIV/0!</v>
      </c>
      <c r="E354" s="189"/>
    </row>
    <row r="355" customHeight="true" spans="1:5">
      <c r="A355" s="188" t="s">
        <v>289</v>
      </c>
      <c r="B355" s="180"/>
      <c r="C355" s="180"/>
      <c r="D355" s="181" t="e">
        <f t="shared" si="7"/>
        <v>#DIV/0!</v>
      </c>
      <c r="E355" s="189"/>
    </row>
    <row r="356" customHeight="true" spans="1:5">
      <c r="A356" s="185" t="s">
        <v>290</v>
      </c>
      <c r="B356" s="186">
        <f>SUM(B357:B365)</f>
        <v>0</v>
      </c>
      <c r="C356" s="186">
        <f>SUM(C357:C365)</f>
        <v>0</v>
      </c>
      <c r="D356" s="187" t="e">
        <f t="shared" si="7"/>
        <v>#DIV/0!</v>
      </c>
      <c r="E356" s="191"/>
    </row>
    <row r="357" customHeight="true" spans="1:5">
      <c r="A357" s="188" t="s">
        <v>77</v>
      </c>
      <c r="B357" s="180"/>
      <c r="C357" s="180"/>
      <c r="D357" s="181" t="e">
        <f t="shared" si="7"/>
        <v>#DIV/0!</v>
      </c>
      <c r="E357" s="189"/>
    </row>
    <row r="358" customHeight="true" spans="1:5">
      <c r="A358" s="188" t="s">
        <v>78</v>
      </c>
      <c r="B358" s="180"/>
      <c r="C358" s="180"/>
      <c r="D358" s="181" t="e">
        <f t="shared" si="7"/>
        <v>#DIV/0!</v>
      </c>
      <c r="E358" s="189"/>
    </row>
    <row r="359" customHeight="true" spans="1:5">
      <c r="A359" s="188" t="s">
        <v>79</v>
      </c>
      <c r="B359" s="180"/>
      <c r="C359" s="180"/>
      <c r="D359" s="181" t="e">
        <f t="shared" si="7"/>
        <v>#DIV/0!</v>
      </c>
      <c r="E359" s="189"/>
    </row>
    <row r="360" s="175" customFormat="true" customHeight="true" spans="1:44">
      <c r="A360" s="188" t="s">
        <v>291</v>
      </c>
      <c r="B360" s="180"/>
      <c r="C360" s="180"/>
      <c r="D360" s="181" t="e">
        <f t="shared" si="7"/>
        <v>#DIV/0!</v>
      </c>
      <c r="E360" s="189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</row>
    <row r="361" customHeight="true" spans="1:5">
      <c r="A361" s="188" t="s">
        <v>292</v>
      </c>
      <c r="B361" s="180"/>
      <c r="C361" s="180"/>
      <c r="D361" s="181" t="e">
        <f t="shared" si="7"/>
        <v>#DIV/0!</v>
      </c>
      <c r="E361" s="189"/>
    </row>
    <row r="362" customHeight="true" spans="1:5">
      <c r="A362" s="188" t="s">
        <v>293</v>
      </c>
      <c r="B362" s="180"/>
      <c r="C362" s="180"/>
      <c r="D362" s="181" t="e">
        <f t="shared" si="7"/>
        <v>#DIV/0!</v>
      </c>
      <c r="E362" s="189"/>
    </row>
    <row r="363" customHeight="true" spans="1:5">
      <c r="A363" s="188" t="s">
        <v>118</v>
      </c>
      <c r="B363" s="180"/>
      <c r="C363" s="180"/>
      <c r="D363" s="181" t="e">
        <f t="shared" si="7"/>
        <v>#DIV/0!</v>
      </c>
      <c r="E363" s="189"/>
    </row>
    <row r="364" customHeight="true" spans="1:5">
      <c r="A364" s="188" t="s">
        <v>86</v>
      </c>
      <c r="B364" s="180"/>
      <c r="C364" s="180"/>
      <c r="D364" s="181" t="e">
        <f t="shared" si="7"/>
        <v>#DIV/0!</v>
      </c>
      <c r="E364" s="189"/>
    </row>
    <row r="365" customHeight="true" spans="1:5">
      <c r="A365" s="188" t="s">
        <v>294</v>
      </c>
      <c r="B365" s="180"/>
      <c r="C365" s="180"/>
      <c r="D365" s="181" t="e">
        <f t="shared" si="7"/>
        <v>#DIV/0!</v>
      </c>
      <c r="E365" s="189"/>
    </row>
    <row r="366" customHeight="true" spans="1:5">
      <c r="A366" s="185" t="s">
        <v>295</v>
      </c>
      <c r="B366" s="186">
        <f>SUM(B367:B373)</f>
        <v>0</v>
      </c>
      <c r="C366" s="186">
        <f>SUM(C367:C373)</f>
        <v>0</v>
      </c>
      <c r="D366" s="187" t="e">
        <f t="shared" si="7"/>
        <v>#DIV/0!</v>
      </c>
      <c r="E366" s="191"/>
    </row>
    <row r="367" customHeight="true" spans="1:5">
      <c r="A367" s="188" t="s">
        <v>77</v>
      </c>
      <c r="B367" s="180"/>
      <c r="C367" s="180"/>
      <c r="D367" s="181" t="e">
        <f t="shared" si="7"/>
        <v>#DIV/0!</v>
      </c>
      <c r="E367" s="189"/>
    </row>
    <row r="368" s="175" customFormat="true" customHeight="true" spans="1:44">
      <c r="A368" s="188" t="s">
        <v>78</v>
      </c>
      <c r="B368" s="180"/>
      <c r="C368" s="180"/>
      <c r="D368" s="181" t="e">
        <f t="shared" si="7"/>
        <v>#DIV/0!</v>
      </c>
      <c r="E368" s="189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</row>
    <row r="369" customHeight="true" spans="1:5">
      <c r="A369" s="188" t="s">
        <v>79</v>
      </c>
      <c r="B369" s="180"/>
      <c r="C369" s="180"/>
      <c r="D369" s="181" t="e">
        <f t="shared" si="7"/>
        <v>#DIV/0!</v>
      </c>
      <c r="E369" s="189"/>
    </row>
    <row r="370" customHeight="true" spans="1:5">
      <c r="A370" s="188" t="s">
        <v>296</v>
      </c>
      <c r="B370" s="180"/>
      <c r="C370" s="180"/>
      <c r="D370" s="181" t="e">
        <f t="shared" si="7"/>
        <v>#DIV/0!</v>
      </c>
      <c r="E370" s="189"/>
    </row>
    <row r="371" customHeight="true" spans="1:5">
      <c r="A371" s="188" t="s">
        <v>297</v>
      </c>
      <c r="B371" s="180"/>
      <c r="C371" s="180"/>
      <c r="D371" s="181" t="e">
        <f t="shared" si="7"/>
        <v>#DIV/0!</v>
      </c>
      <c r="E371" s="189"/>
    </row>
    <row r="372" customHeight="true" spans="1:5">
      <c r="A372" s="188" t="s">
        <v>86</v>
      </c>
      <c r="B372" s="180"/>
      <c r="C372" s="180"/>
      <c r="D372" s="181" t="e">
        <f t="shared" si="7"/>
        <v>#DIV/0!</v>
      </c>
      <c r="E372" s="189"/>
    </row>
    <row r="373" customHeight="true" spans="1:5">
      <c r="A373" s="188" t="s">
        <v>298</v>
      </c>
      <c r="B373" s="180"/>
      <c r="C373" s="180"/>
      <c r="D373" s="181" t="e">
        <f t="shared" si="7"/>
        <v>#DIV/0!</v>
      </c>
      <c r="E373" s="189"/>
    </row>
    <row r="374" customHeight="true" spans="1:5">
      <c r="A374" s="185" t="s">
        <v>299</v>
      </c>
      <c r="B374" s="186">
        <f>SUM(B375:B379)</f>
        <v>0</v>
      </c>
      <c r="C374" s="186">
        <f>SUM(C375:C379)</f>
        <v>0</v>
      </c>
      <c r="D374" s="187" t="e">
        <f t="shared" si="7"/>
        <v>#DIV/0!</v>
      </c>
      <c r="E374" s="191"/>
    </row>
    <row r="375" customHeight="true" spans="1:5">
      <c r="A375" s="188" t="s">
        <v>77</v>
      </c>
      <c r="B375" s="180"/>
      <c r="C375" s="180"/>
      <c r="D375" s="181" t="e">
        <f t="shared" si="7"/>
        <v>#DIV/0!</v>
      </c>
      <c r="E375" s="189"/>
    </row>
    <row r="376" s="175" customFormat="true" customHeight="true" spans="1:44">
      <c r="A376" s="188" t="s">
        <v>78</v>
      </c>
      <c r="B376" s="180"/>
      <c r="C376" s="180"/>
      <c r="D376" s="181" t="e">
        <f t="shared" si="7"/>
        <v>#DIV/0!</v>
      </c>
      <c r="E376" s="189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</row>
    <row r="377" customHeight="true" spans="1:5">
      <c r="A377" s="188" t="s">
        <v>118</v>
      </c>
      <c r="B377" s="180"/>
      <c r="C377" s="180"/>
      <c r="D377" s="181" t="e">
        <f t="shared" si="7"/>
        <v>#DIV/0!</v>
      </c>
      <c r="E377" s="189"/>
    </row>
    <row r="378" customHeight="true" spans="1:5">
      <c r="A378" s="188" t="s">
        <v>300</v>
      </c>
      <c r="B378" s="180"/>
      <c r="C378" s="180"/>
      <c r="D378" s="181" t="e">
        <f t="shared" ref="D378:D441" si="8">C378/B378</f>
        <v>#DIV/0!</v>
      </c>
      <c r="E378" s="189"/>
    </row>
    <row r="379" customHeight="true" spans="1:5">
      <c r="A379" s="188" t="s">
        <v>301</v>
      </c>
      <c r="B379" s="180"/>
      <c r="C379" s="180"/>
      <c r="D379" s="181" t="e">
        <f t="shared" si="8"/>
        <v>#DIV/0!</v>
      </c>
      <c r="E379" s="189"/>
    </row>
    <row r="380" customHeight="true" spans="1:5">
      <c r="A380" s="185" t="s">
        <v>302</v>
      </c>
      <c r="B380" s="186">
        <f>B381+B382</f>
        <v>59</v>
      </c>
      <c r="C380" s="186">
        <f>C381+C382</f>
        <v>59</v>
      </c>
      <c r="D380" s="187">
        <f t="shared" si="8"/>
        <v>1</v>
      </c>
      <c r="E380" s="191"/>
    </row>
    <row r="381" customHeight="true" spans="1:5">
      <c r="A381" s="188" t="s">
        <v>303</v>
      </c>
      <c r="B381" s="180"/>
      <c r="C381" s="180"/>
      <c r="D381" s="181" t="e">
        <f t="shared" si="8"/>
        <v>#DIV/0!</v>
      </c>
      <c r="E381" s="189"/>
    </row>
    <row r="382" customHeight="true" spans="1:5">
      <c r="A382" s="188" t="s">
        <v>304</v>
      </c>
      <c r="B382" s="180">
        <v>59</v>
      </c>
      <c r="C382" s="180">
        <v>59</v>
      </c>
      <c r="D382" s="181">
        <f t="shared" si="8"/>
        <v>1</v>
      </c>
      <c r="E382" s="189"/>
    </row>
    <row r="383" customHeight="true" spans="1:5">
      <c r="A383" s="182" t="s">
        <v>305</v>
      </c>
      <c r="B383" s="183">
        <f>B384+B389+B396+B402+B408+B412+B416+B420+B426+B433</f>
        <v>136000</v>
      </c>
      <c r="C383" s="183">
        <f>C384+C389+C396+C402+C408+C412+C416+C420+C426+C433</f>
        <v>138000</v>
      </c>
      <c r="D383" s="184">
        <f t="shared" si="8"/>
        <v>1.01470588235294</v>
      </c>
      <c r="E383" s="190"/>
    </row>
    <row r="384" customHeight="true" spans="1:5">
      <c r="A384" s="185" t="s">
        <v>306</v>
      </c>
      <c r="B384" s="186">
        <f>SUM(B385:B388)</f>
        <v>1354</v>
      </c>
      <c r="C384" s="186">
        <f>SUM(C385:C388)</f>
        <v>1354</v>
      </c>
      <c r="D384" s="187">
        <f t="shared" si="8"/>
        <v>1</v>
      </c>
      <c r="E384" s="191"/>
    </row>
    <row r="385" s="175" customFormat="true" customHeight="true" spans="1:44">
      <c r="A385" s="188" t="s">
        <v>77</v>
      </c>
      <c r="B385" s="180">
        <v>1074</v>
      </c>
      <c r="C385" s="180">
        <v>1074</v>
      </c>
      <c r="D385" s="181">
        <f t="shared" si="8"/>
        <v>1</v>
      </c>
      <c r="E385" s="189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</row>
    <row r="386" s="176" customFormat="true" customHeight="true" spans="1:44">
      <c r="A386" s="188" t="s">
        <v>78</v>
      </c>
      <c r="B386" s="192">
        <v>195</v>
      </c>
      <c r="C386" s="192">
        <v>195</v>
      </c>
      <c r="D386" s="181">
        <f t="shared" si="8"/>
        <v>1</v>
      </c>
      <c r="E386" s="189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</row>
    <row r="387" s="175" customFormat="true" customHeight="true" spans="1:44">
      <c r="A387" s="188" t="s">
        <v>79</v>
      </c>
      <c r="B387" s="180"/>
      <c r="C387" s="180"/>
      <c r="D387" s="181" t="e">
        <f t="shared" si="8"/>
        <v>#DIV/0!</v>
      </c>
      <c r="E387" s="189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</row>
    <row r="388" customHeight="true" spans="1:5">
      <c r="A388" s="188" t="s">
        <v>307</v>
      </c>
      <c r="B388" s="180">
        <v>85</v>
      </c>
      <c r="C388" s="180">
        <v>85</v>
      </c>
      <c r="D388" s="181">
        <f t="shared" si="8"/>
        <v>1</v>
      </c>
      <c r="E388" s="189"/>
    </row>
    <row r="389" customHeight="true" spans="1:5">
      <c r="A389" s="185" t="s">
        <v>308</v>
      </c>
      <c r="B389" s="186">
        <f>SUM(B390:B395)</f>
        <v>112433</v>
      </c>
      <c r="C389" s="186">
        <f>SUM(C390:C395)</f>
        <v>114433</v>
      </c>
      <c r="D389" s="187">
        <f t="shared" si="8"/>
        <v>1.01778837174139</v>
      </c>
      <c r="E389" s="191"/>
    </row>
    <row r="390" customHeight="true" spans="1:5">
      <c r="A390" s="188" t="s">
        <v>309</v>
      </c>
      <c r="B390" s="180">
        <v>18726</v>
      </c>
      <c r="C390" s="180">
        <v>18720</v>
      </c>
      <c r="D390" s="181">
        <f t="shared" si="8"/>
        <v>0.99967958987504</v>
      </c>
      <c r="E390" s="189"/>
    </row>
    <row r="391" customHeight="true" spans="1:5">
      <c r="A391" s="188" t="s">
        <v>310</v>
      </c>
      <c r="B391" s="180">
        <v>52156</v>
      </c>
      <c r="C391" s="180">
        <v>53410</v>
      </c>
      <c r="D391" s="181">
        <f t="shared" si="8"/>
        <v>1.02404325485083</v>
      </c>
      <c r="E391" s="189"/>
    </row>
    <row r="392" s="175" customFormat="true" customHeight="true" spans="1:44">
      <c r="A392" s="188" t="s">
        <v>311</v>
      </c>
      <c r="B392" s="180">
        <v>26996</v>
      </c>
      <c r="C392" s="180">
        <v>26990</v>
      </c>
      <c r="D392" s="181">
        <f t="shared" si="8"/>
        <v>0.999777744851089</v>
      </c>
      <c r="E392" s="189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</row>
    <row r="393" customHeight="true" spans="1:5">
      <c r="A393" s="188" t="s">
        <v>312</v>
      </c>
      <c r="B393" s="180">
        <v>12001</v>
      </c>
      <c r="C393" s="180">
        <v>12000</v>
      </c>
      <c r="D393" s="181">
        <f t="shared" si="8"/>
        <v>0.999916673610532</v>
      </c>
      <c r="E393" s="189"/>
    </row>
    <row r="394" customHeight="true" spans="1:5">
      <c r="A394" s="188" t="s">
        <v>313</v>
      </c>
      <c r="B394" s="180"/>
      <c r="C394" s="180"/>
      <c r="D394" s="181" t="e">
        <f t="shared" si="8"/>
        <v>#DIV/0!</v>
      </c>
      <c r="E394" s="189"/>
    </row>
    <row r="395" customHeight="true" spans="1:5">
      <c r="A395" s="188" t="s">
        <v>314</v>
      </c>
      <c r="B395" s="180">
        <v>2554</v>
      </c>
      <c r="C395" s="180">
        <v>3313</v>
      </c>
      <c r="D395" s="181">
        <f t="shared" si="8"/>
        <v>1.29718089271731</v>
      </c>
      <c r="E395" s="189"/>
    </row>
    <row r="396" customHeight="true" spans="1:5">
      <c r="A396" s="185" t="s">
        <v>315</v>
      </c>
      <c r="B396" s="186">
        <f>SUM(B397:B401)</f>
        <v>7313</v>
      </c>
      <c r="C396" s="186">
        <f>SUM(C397:C401)</f>
        <v>7313</v>
      </c>
      <c r="D396" s="187">
        <f t="shared" si="8"/>
        <v>1</v>
      </c>
      <c r="E396" s="191"/>
    </row>
    <row r="397" customHeight="true" spans="1:5">
      <c r="A397" s="188" t="s">
        <v>316</v>
      </c>
      <c r="B397" s="180"/>
      <c r="C397" s="180"/>
      <c r="D397" s="181" t="e">
        <f t="shared" si="8"/>
        <v>#DIV/0!</v>
      </c>
      <c r="E397" s="189"/>
    </row>
    <row r="398" customHeight="true" spans="1:5">
      <c r="A398" s="188" t="s">
        <v>317</v>
      </c>
      <c r="B398" s="180">
        <v>7313</v>
      </c>
      <c r="C398" s="180">
        <v>7313</v>
      </c>
      <c r="D398" s="181">
        <f t="shared" si="8"/>
        <v>1</v>
      </c>
      <c r="E398" s="189"/>
    </row>
    <row r="399" customHeight="true" spans="1:5">
      <c r="A399" s="188" t="s">
        <v>318</v>
      </c>
      <c r="B399" s="180"/>
      <c r="C399" s="180"/>
      <c r="D399" s="181" t="e">
        <f t="shared" si="8"/>
        <v>#DIV/0!</v>
      </c>
      <c r="E399" s="189"/>
    </row>
    <row r="400" customHeight="true" spans="1:5">
      <c r="A400" s="188" t="s">
        <v>319</v>
      </c>
      <c r="B400" s="180"/>
      <c r="C400" s="180"/>
      <c r="D400" s="181" t="e">
        <f t="shared" si="8"/>
        <v>#DIV/0!</v>
      </c>
      <c r="E400" s="189"/>
    </row>
    <row r="401" s="175" customFormat="true" customHeight="true" spans="1:44">
      <c r="A401" s="188" t="s">
        <v>320</v>
      </c>
      <c r="B401" s="180"/>
      <c r="C401" s="180"/>
      <c r="D401" s="181" t="e">
        <f t="shared" si="8"/>
        <v>#DIV/0!</v>
      </c>
      <c r="E401" s="189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</row>
    <row r="402" customHeight="true" spans="1:5">
      <c r="A402" s="185" t="s">
        <v>321</v>
      </c>
      <c r="B402" s="186">
        <f>SUM(B403:B407)</f>
        <v>0</v>
      </c>
      <c r="C402" s="186">
        <f>SUM(C403:C407)</f>
        <v>0</v>
      </c>
      <c r="D402" s="187" t="e">
        <f t="shared" si="8"/>
        <v>#DIV/0!</v>
      </c>
      <c r="E402" s="191"/>
    </row>
    <row r="403" customHeight="true" spans="1:5">
      <c r="A403" s="188" t="s">
        <v>322</v>
      </c>
      <c r="B403" s="180"/>
      <c r="C403" s="180"/>
      <c r="D403" s="181" t="e">
        <f t="shared" si="8"/>
        <v>#DIV/0!</v>
      </c>
      <c r="E403" s="189"/>
    </row>
    <row r="404" customHeight="true" spans="1:5">
      <c r="A404" s="188" t="s">
        <v>323</v>
      </c>
      <c r="B404" s="180"/>
      <c r="C404" s="180"/>
      <c r="D404" s="181" t="e">
        <f t="shared" si="8"/>
        <v>#DIV/0!</v>
      </c>
      <c r="E404" s="189"/>
    </row>
    <row r="405" customHeight="true" spans="1:5">
      <c r="A405" s="188" t="s">
        <v>324</v>
      </c>
      <c r="B405" s="180"/>
      <c r="C405" s="180"/>
      <c r="D405" s="181" t="e">
        <f t="shared" si="8"/>
        <v>#DIV/0!</v>
      </c>
      <c r="E405" s="189"/>
    </row>
    <row r="406" customHeight="true" spans="1:5">
      <c r="A406" s="188" t="s">
        <v>325</v>
      </c>
      <c r="B406" s="180"/>
      <c r="C406" s="180"/>
      <c r="D406" s="181" t="e">
        <f t="shared" si="8"/>
        <v>#DIV/0!</v>
      </c>
      <c r="E406" s="189"/>
    </row>
    <row r="407" customHeight="true" spans="1:5">
      <c r="A407" s="188" t="s">
        <v>326</v>
      </c>
      <c r="B407" s="180"/>
      <c r="C407" s="180"/>
      <c r="D407" s="181" t="e">
        <f t="shared" si="8"/>
        <v>#DIV/0!</v>
      </c>
      <c r="E407" s="189"/>
    </row>
    <row r="408" s="175" customFormat="true" customHeight="true" spans="1:44">
      <c r="A408" s="185" t="s">
        <v>327</v>
      </c>
      <c r="B408" s="186">
        <f>SUM(B409:B411)</f>
        <v>84</v>
      </c>
      <c r="C408" s="186">
        <f>SUM(C409:C411)</f>
        <v>84</v>
      </c>
      <c r="D408" s="187">
        <f t="shared" si="8"/>
        <v>1</v>
      </c>
      <c r="E408" s="19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</row>
    <row r="409" customHeight="true" spans="1:5">
      <c r="A409" s="188" t="s">
        <v>328</v>
      </c>
      <c r="B409" s="180">
        <v>84</v>
      </c>
      <c r="C409" s="180">
        <v>84</v>
      </c>
      <c r="D409" s="181">
        <f t="shared" si="8"/>
        <v>1</v>
      </c>
      <c r="E409" s="189"/>
    </row>
    <row r="410" customHeight="true" spans="1:5">
      <c r="A410" s="188" t="s">
        <v>329</v>
      </c>
      <c r="B410" s="180"/>
      <c r="C410" s="180"/>
      <c r="D410" s="181" t="e">
        <f t="shared" si="8"/>
        <v>#DIV/0!</v>
      </c>
      <c r="E410" s="189"/>
    </row>
    <row r="411" customHeight="true" spans="1:5">
      <c r="A411" s="188" t="s">
        <v>330</v>
      </c>
      <c r="B411" s="180"/>
      <c r="C411" s="180"/>
      <c r="D411" s="181" t="e">
        <f t="shared" si="8"/>
        <v>#DIV/0!</v>
      </c>
      <c r="E411" s="189"/>
    </row>
    <row r="412" customHeight="true" spans="1:5">
      <c r="A412" s="185" t="s">
        <v>331</v>
      </c>
      <c r="B412" s="186">
        <f>SUM(B413:B415)</f>
        <v>0</v>
      </c>
      <c r="C412" s="186">
        <f>SUM(C413:C415)</f>
        <v>0</v>
      </c>
      <c r="D412" s="187" t="e">
        <f t="shared" si="8"/>
        <v>#DIV/0!</v>
      </c>
      <c r="E412" s="191"/>
    </row>
    <row r="413" customHeight="true" spans="1:5">
      <c r="A413" s="188" t="s">
        <v>332</v>
      </c>
      <c r="B413" s="180"/>
      <c r="C413" s="180"/>
      <c r="D413" s="181" t="e">
        <f t="shared" si="8"/>
        <v>#DIV/0!</v>
      </c>
      <c r="E413" s="189"/>
    </row>
    <row r="414" customHeight="true" spans="1:5">
      <c r="A414" s="188" t="s">
        <v>333</v>
      </c>
      <c r="B414" s="180"/>
      <c r="C414" s="180"/>
      <c r="D414" s="181" t="e">
        <f t="shared" si="8"/>
        <v>#DIV/0!</v>
      </c>
      <c r="E414" s="189"/>
    </row>
    <row r="415" customHeight="true" spans="1:5">
      <c r="A415" s="188" t="s">
        <v>334</v>
      </c>
      <c r="B415" s="180"/>
      <c r="C415" s="180"/>
      <c r="D415" s="181" t="e">
        <f t="shared" si="8"/>
        <v>#DIV/0!</v>
      </c>
      <c r="E415" s="189"/>
    </row>
    <row r="416" customHeight="true" spans="1:5">
      <c r="A416" s="185" t="s">
        <v>335</v>
      </c>
      <c r="B416" s="186">
        <f>SUM(B417:B419)</f>
        <v>1712</v>
      </c>
      <c r="C416" s="186">
        <f>SUM(C417:C419)</f>
        <v>1712</v>
      </c>
      <c r="D416" s="187">
        <f t="shared" si="8"/>
        <v>1</v>
      </c>
      <c r="E416" s="191"/>
    </row>
    <row r="417" s="175" customFormat="true" customHeight="true" spans="1:44">
      <c r="A417" s="188" t="s">
        <v>336</v>
      </c>
      <c r="B417" s="180">
        <v>1712</v>
      </c>
      <c r="C417" s="180">
        <v>1712</v>
      </c>
      <c r="D417" s="181">
        <f t="shared" si="8"/>
        <v>1</v>
      </c>
      <c r="E417" s="189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</row>
    <row r="418" customHeight="true" spans="1:5">
      <c r="A418" s="188" t="s">
        <v>337</v>
      </c>
      <c r="B418" s="180"/>
      <c r="C418" s="180"/>
      <c r="D418" s="181" t="e">
        <f t="shared" si="8"/>
        <v>#DIV/0!</v>
      </c>
      <c r="E418" s="189"/>
    </row>
    <row r="419" customHeight="true" spans="1:5">
      <c r="A419" s="188" t="s">
        <v>338</v>
      </c>
      <c r="B419" s="180"/>
      <c r="C419" s="180"/>
      <c r="D419" s="181" t="e">
        <f t="shared" si="8"/>
        <v>#DIV/0!</v>
      </c>
      <c r="E419" s="189"/>
    </row>
    <row r="420" customHeight="true" spans="1:5">
      <c r="A420" s="185" t="s">
        <v>339</v>
      </c>
      <c r="B420" s="186">
        <f>SUM(B421:B425)</f>
        <v>3323</v>
      </c>
      <c r="C420" s="186">
        <f>SUM(C421:C425)</f>
        <v>3323</v>
      </c>
      <c r="D420" s="187">
        <f t="shared" si="8"/>
        <v>1</v>
      </c>
      <c r="E420" s="191"/>
    </row>
    <row r="421" s="175" customFormat="true" customHeight="true" spans="1:44">
      <c r="A421" s="188" t="s">
        <v>340</v>
      </c>
      <c r="B421" s="180">
        <v>2238</v>
      </c>
      <c r="C421" s="180">
        <v>2238</v>
      </c>
      <c r="D421" s="181">
        <f t="shared" si="8"/>
        <v>1</v>
      </c>
      <c r="E421" s="189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</row>
    <row r="422" customHeight="true" spans="1:5">
      <c r="A422" s="188" t="s">
        <v>341</v>
      </c>
      <c r="B422" s="180">
        <v>1085</v>
      </c>
      <c r="C422" s="180">
        <v>1085</v>
      </c>
      <c r="D422" s="181">
        <f t="shared" si="8"/>
        <v>1</v>
      </c>
      <c r="E422" s="189"/>
    </row>
    <row r="423" customHeight="true" spans="1:5">
      <c r="A423" s="188" t="s">
        <v>342</v>
      </c>
      <c r="B423" s="180"/>
      <c r="C423" s="180"/>
      <c r="D423" s="181" t="e">
        <f t="shared" si="8"/>
        <v>#DIV/0!</v>
      </c>
      <c r="E423" s="189"/>
    </row>
    <row r="424" customHeight="true" spans="1:5">
      <c r="A424" s="188" t="s">
        <v>343</v>
      </c>
      <c r="B424" s="180"/>
      <c r="C424" s="180"/>
      <c r="D424" s="181" t="e">
        <f t="shared" si="8"/>
        <v>#DIV/0!</v>
      </c>
      <c r="E424" s="189"/>
    </row>
    <row r="425" s="175" customFormat="true" customHeight="true" spans="1:44">
      <c r="A425" s="188" t="s">
        <v>344</v>
      </c>
      <c r="B425" s="180"/>
      <c r="C425" s="180"/>
      <c r="D425" s="181" t="e">
        <f t="shared" si="8"/>
        <v>#DIV/0!</v>
      </c>
      <c r="E425" s="189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</row>
    <row r="426" customHeight="true" spans="1:5">
      <c r="A426" s="185" t="s">
        <v>345</v>
      </c>
      <c r="B426" s="186">
        <f>SUM(B427:B432)</f>
        <v>9535</v>
      </c>
      <c r="C426" s="186">
        <f>SUM(C427:C432)</f>
        <v>9535</v>
      </c>
      <c r="D426" s="187">
        <f t="shared" si="8"/>
        <v>1</v>
      </c>
      <c r="E426" s="191"/>
    </row>
    <row r="427" customHeight="true" spans="1:5">
      <c r="A427" s="188" t="s">
        <v>346</v>
      </c>
      <c r="B427" s="180"/>
      <c r="C427" s="180"/>
      <c r="D427" s="181" t="e">
        <f t="shared" si="8"/>
        <v>#DIV/0!</v>
      </c>
      <c r="E427" s="189"/>
    </row>
    <row r="428" customHeight="true" spans="1:5">
      <c r="A428" s="188" t="s">
        <v>347</v>
      </c>
      <c r="B428" s="180"/>
      <c r="C428" s="180"/>
      <c r="D428" s="181" t="e">
        <f t="shared" si="8"/>
        <v>#DIV/0!</v>
      </c>
      <c r="E428" s="189"/>
    </row>
    <row r="429" customHeight="true" spans="1:5">
      <c r="A429" s="188" t="s">
        <v>348</v>
      </c>
      <c r="B429" s="180"/>
      <c r="C429" s="180"/>
      <c r="D429" s="181" t="e">
        <f t="shared" si="8"/>
        <v>#DIV/0!</v>
      </c>
      <c r="E429" s="189"/>
    </row>
    <row r="430" customHeight="true" spans="1:5">
      <c r="A430" s="188" t="s">
        <v>349</v>
      </c>
      <c r="B430" s="180"/>
      <c r="C430" s="180"/>
      <c r="D430" s="181" t="e">
        <f t="shared" si="8"/>
        <v>#DIV/0!</v>
      </c>
      <c r="E430" s="189"/>
    </row>
    <row r="431" s="175" customFormat="true" customHeight="true" spans="1:44">
      <c r="A431" s="188" t="s">
        <v>350</v>
      </c>
      <c r="B431" s="180"/>
      <c r="C431" s="180"/>
      <c r="D431" s="181" t="e">
        <f t="shared" si="8"/>
        <v>#DIV/0!</v>
      </c>
      <c r="E431" s="189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</row>
    <row r="432" customHeight="true" spans="1:5">
      <c r="A432" s="188" t="s">
        <v>351</v>
      </c>
      <c r="B432" s="180">
        <v>9535</v>
      </c>
      <c r="C432" s="180">
        <v>9535</v>
      </c>
      <c r="D432" s="181">
        <f t="shared" si="8"/>
        <v>1</v>
      </c>
      <c r="E432" s="189"/>
    </row>
    <row r="433" customHeight="true" spans="1:5">
      <c r="A433" s="185" t="s">
        <v>352</v>
      </c>
      <c r="B433" s="186">
        <f>B434</f>
        <v>246</v>
      </c>
      <c r="C433" s="186">
        <f>C434</f>
        <v>246</v>
      </c>
      <c r="D433" s="187">
        <f t="shared" si="8"/>
        <v>1</v>
      </c>
      <c r="E433" s="191"/>
    </row>
    <row r="434" customHeight="true" spans="1:5">
      <c r="A434" s="188" t="s">
        <v>353</v>
      </c>
      <c r="B434" s="180">
        <v>246</v>
      </c>
      <c r="C434" s="180">
        <v>246</v>
      </c>
      <c r="D434" s="181">
        <f t="shared" si="8"/>
        <v>1</v>
      </c>
      <c r="E434" s="189"/>
    </row>
    <row r="435" customHeight="true" spans="1:5">
      <c r="A435" s="182" t="s">
        <v>354</v>
      </c>
      <c r="B435" s="183">
        <f>SUM(B436,B441,B450,B456,B461,B466,B471,B478,B482,B486)</f>
        <v>22088</v>
      </c>
      <c r="C435" s="183">
        <f>SUM(C436,C441,C450,C456,C461,C466,C471,C478,C482,C486)</f>
        <v>22200</v>
      </c>
      <c r="D435" s="184">
        <f t="shared" si="8"/>
        <v>1.00507062658457</v>
      </c>
      <c r="E435" s="190"/>
    </row>
    <row r="436" customHeight="true" spans="1:5">
      <c r="A436" s="185" t="s">
        <v>355</v>
      </c>
      <c r="B436" s="186">
        <f>SUM(B437:B440)</f>
        <v>727</v>
      </c>
      <c r="C436" s="186">
        <f>SUM(C437:C440)</f>
        <v>710</v>
      </c>
      <c r="D436" s="187">
        <f t="shared" si="8"/>
        <v>0.976616231086658</v>
      </c>
      <c r="E436" s="191"/>
    </row>
    <row r="437" customHeight="true" spans="1:5">
      <c r="A437" s="188" t="s">
        <v>77</v>
      </c>
      <c r="B437" s="180">
        <v>514</v>
      </c>
      <c r="C437" s="180">
        <v>510</v>
      </c>
      <c r="D437" s="181">
        <f t="shared" si="8"/>
        <v>0.992217898832685</v>
      </c>
      <c r="E437" s="189"/>
    </row>
    <row r="438" s="175" customFormat="true" customHeight="true" spans="1:44">
      <c r="A438" s="188" t="s">
        <v>78</v>
      </c>
      <c r="B438" s="180"/>
      <c r="C438" s="180"/>
      <c r="D438" s="181" t="e">
        <f t="shared" si="8"/>
        <v>#DIV/0!</v>
      </c>
      <c r="E438" s="189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</row>
    <row r="439" s="176" customFormat="true" customHeight="true" spans="1:44">
      <c r="A439" s="188" t="s">
        <v>79</v>
      </c>
      <c r="B439" s="180"/>
      <c r="C439" s="180"/>
      <c r="D439" s="181" t="e">
        <f t="shared" si="8"/>
        <v>#DIV/0!</v>
      </c>
      <c r="E439" s="189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</row>
    <row r="440" s="175" customFormat="true" customHeight="true" spans="1:44">
      <c r="A440" s="188" t="s">
        <v>356</v>
      </c>
      <c r="B440" s="180">
        <v>213</v>
      </c>
      <c r="C440" s="180">
        <v>200</v>
      </c>
      <c r="D440" s="181">
        <f t="shared" si="8"/>
        <v>0.938967136150235</v>
      </c>
      <c r="E440" s="189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</row>
    <row r="441" customHeight="true" spans="1:5">
      <c r="A441" s="185" t="s">
        <v>357</v>
      </c>
      <c r="B441" s="186">
        <f>SUM(B442:B449)</f>
        <v>0</v>
      </c>
      <c r="C441" s="186">
        <f>SUM(C442:C449)</f>
        <v>0</v>
      </c>
      <c r="D441" s="187" t="e">
        <f t="shared" si="8"/>
        <v>#DIV/0!</v>
      </c>
      <c r="E441" s="191"/>
    </row>
    <row r="442" customHeight="true" spans="1:5">
      <c r="A442" s="188" t="s">
        <v>358</v>
      </c>
      <c r="B442" s="180"/>
      <c r="C442" s="180"/>
      <c r="D442" s="181" t="e">
        <f t="shared" ref="D442:D505" si="9">C442/B442</f>
        <v>#DIV/0!</v>
      </c>
      <c r="E442" s="189"/>
    </row>
    <row r="443" customHeight="true" spans="1:5">
      <c r="A443" s="188" t="s">
        <v>359</v>
      </c>
      <c r="B443" s="180"/>
      <c r="C443" s="180"/>
      <c r="D443" s="181" t="e">
        <f t="shared" si="9"/>
        <v>#DIV/0!</v>
      </c>
      <c r="E443" s="189"/>
    </row>
    <row r="444" customHeight="true" spans="1:5">
      <c r="A444" s="188" t="s">
        <v>360</v>
      </c>
      <c r="B444" s="180"/>
      <c r="C444" s="180"/>
      <c r="D444" s="181" t="e">
        <f t="shared" si="9"/>
        <v>#DIV/0!</v>
      </c>
      <c r="E444" s="189"/>
    </row>
    <row r="445" s="175" customFormat="true" customHeight="true" spans="1:44">
      <c r="A445" s="188" t="s">
        <v>361</v>
      </c>
      <c r="B445" s="180"/>
      <c r="C445" s="180"/>
      <c r="D445" s="181" t="e">
        <f t="shared" si="9"/>
        <v>#DIV/0!</v>
      </c>
      <c r="E445" s="189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</row>
    <row r="446" customHeight="true" spans="1:5">
      <c r="A446" s="188" t="s">
        <v>362</v>
      </c>
      <c r="B446" s="180"/>
      <c r="C446" s="180"/>
      <c r="D446" s="181" t="e">
        <f t="shared" si="9"/>
        <v>#DIV/0!</v>
      </c>
      <c r="E446" s="189"/>
    </row>
    <row r="447" customHeight="true" spans="1:5">
      <c r="A447" s="188" t="s">
        <v>363</v>
      </c>
      <c r="B447" s="180"/>
      <c r="C447" s="180"/>
      <c r="D447" s="181" t="e">
        <f t="shared" si="9"/>
        <v>#DIV/0!</v>
      </c>
      <c r="E447" s="189"/>
    </row>
    <row r="448" customHeight="true" spans="1:5">
      <c r="A448" s="188" t="s">
        <v>364</v>
      </c>
      <c r="B448" s="180"/>
      <c r="C448" s="180"/>
      <c r="D448" s="181" t="e">
        <f t="shared" si="9"/>
        <v>#DIV/0!</v>
      </c>
      <c r="E448" s="189"/>
    </row>
    <row r="449" customHeight="true" spans="1:5">
      <c r="A449" s="188" t="s">
        <v>365</v>
      </c>
      <c r="B449" s="180"/>
      <c r="C449" s="180"/>
      <c r="D449" s="181" t="e">
        <f t="shared" si="9"/>
        <v>#DIV/0!</v>
      </c>
      <c r="E449" s="189"/>
    </row>
    <row r="450" customHeight="true" spans="1:5">
      <c r="A450" s="185" t="s">
        <v>366</v>
      </c>
      <c r="B450" s="186">
        <f>SUM(B451:B455)</f>
        <v>186</v>
      </c>
      <c r="C450" s="186">
        <f>SUM(C451:C455)</f>
        <v>200</v>
      </c>
      <c r="D450" s="187">
        <f t="shared" si="9"/>
        <v>1.0752688172043</v>
      </c>
      <c r="E450" s="191"/>
    </row>
    <row r="451" customHeight="true" spans="1:5">
      <c r="A451" s="188" t="s">
        <v>358</v>
      </c>
      <c r="B451" s="180"/>
      <c r="C451" s="180"/>
      <c r="D451" s="181" t="e">
        <f t="shared" si="9"/>
        <v>#DIV/0!</v>
      </c>
      <c r="E451" s="189"/>
    </row>
    <row r="452" customHeight="true" spans="1:5">
      <c r="A452" s="188" t="s">
        <v>367</v>
      </c>
      <c r="B452" s="180"/>
      <c r="C452" s="180"/>
      <c r="D452" s="181" t="e">
        <f t="shared" si="9"/>
        <v>#DIV/0!</v>
      </c>
      <c r="E452" s="189"/>
    </row>
    <row r="453" customHeight="true" spans="1:5">
      <c r="A453" s="188" t="s">
        <v>368</v>
      </c>
      <c r="B453" s="180">
        <v>186</v>
      </c>
      <c r="C453" s="180">
        <v>200</v>
      </c>
      <c r="D453" s="181">
        <f t="shared" si="9"/>
        <v>1.0752688172043</v>
      </c>
      <c r="E453" s="189"/>
    </row>
    <row r="454" s="175" customFormat="true" customHeight="true" spans="1:44">
      <c r="A454" s="188" t="s">
        <v>369</v>
      </c>
      <c r="B454" s="180"/>
      <c r="C454" s="180"/>
      <c r="D454" s="181" t="e">
        <f t="shared" si="9"/>
        <v>#DIV/0!</v>
      </c>
      <c r="E454" s="189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</row>
    <row r="455" customHeight="true" spans="1:5">
      <c r="A455" s="188" t="s">
        <v>370</v>
      </c>
      <c r="B455" s="180"/>
      <c r="C455" s="180"/>
      <c r="D455" s="181" t="e">
        <f t="shared" si="9"/>
        <v>#DIV/0!</v>
      </c>
      <c r="E455" s="189"/>
    </row>
    <row r="456" customHeight="true" spans="1:5">
      <c r="A456" s="185" t="s">
        <v>371</v>
      </c>
      <c r="B456" s="186">
        <f>SUM(B457:B460)</f>
        <v>20153</v>
      </c>
      <c r="C456" s="186">
        <f>SUM(C457:C460)</f>
        <v>20268</v>
      </c>
      <c r="D456" s="187">
        <f t="shared" si="9"/>
        <v>1.00570634644966</v>
      </c>
      <c r="E456" s="191"/>
    </row>
    <row r="457" customHeight="true" spans="1:5">
      <c r="A457" s="188" t="s">
        <v>358</v>
      </c>
      <c r="B457" s="180"/>
      <c r="C457" s="180"/>
      <c r="D457" s="181" t="e">
        <f t="shared" si="9"/>
        <v>#DIV/0!</v>
      </c>
      <c r="E457" s="189"/>
    </row>
    <row r="458" customHeight="true" spans="1:5">
      <c r="A458" s="188" t="s">
        <v>372</v>
      </c>
      <c r="B458" s="180">
        <v>32</v>
      </c>
      <c r="C458" s="180">
        <v>32</v>
      </c>
      <c r="D458" s="181">
        <f t="shared" si="9"/>
        <v>1</v>
      </c>
      <c r="E458" s="189"/>
    </row>
    <row r="459" customHeight="true" spans="1:5">
      <c r="A459" s="188" t="s">
        <v>373</v>
      </c>
      <c r="B459" s="180"/>
      <c r="C459" s="180"/>
      <c r="D459" s="181" t="e">
        <f t="shared" si="9"/>
        <v>#DIV/0!</v>
      </c>
      <c r="E459" s="189"/>
    </row>
    <row r="460" s="175" customFormat="true" customHeight="true" spans="1:44">
      <c r="A460" s="188" t="s">
        <v>374</v>
      </c>
      <c r="B460" s="180">
        <v>20121</v>
      </c>
      <c r="C460" s="180">
        <v>20236</v>
      </c>
      <c r="D460" s="181">
        <f t="shared" si="9"/>
        <v>1.00571542169872</v>
      </c>
      <c r="E460" s="189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</row>
    <row r="461" customHeight="true" spans="1:5">
      <c r="A461" s="185" t="s">
        <v>375</v>
      </c>
      <c r="B461" s="186">
        <f>SUM(B462:B465)</f>
        <v>0</v>
      </c>
      <c r="C461" s="186">
        <f>SUM(C462:C465)</f>
        <v>0</v>
      </c>
      <c r="D461" s="187" t="e">
        <f t="shared" si="9"/>
        <v>#DIV/0!</v>
      </c>
      <c r="E461" s="191"/>
    </row>
    <row r="462" customHeight="true" spans="1:5">
      <c r="A462" s="188" t="s">
        <v>358</v>
      </c>
      <c r="B462" s="180"/>
      <c r="C462" s="180"/>
      <c r="D462" s="181" t="e">
        <f t="shared" si="9"/>
        <v>#DIV/0!</v>
      </c>
      <c r="E462" s="189"/>
    </row>
    <row r="463" customHeight="true" spans="1:5">
      <c r="A463" s="188" t="s">
        <v>376</v>
      </c>
      <c r="B463" s="180"/>
      <c r="C463" s="180"/>
      <c r="D463" s="181" t="e">
        <f t="shared" si="9"/>
        <v>#DIV/0!</v>
      </c>
      <c r="E463" s="189"/>
    </row>
    <row r="464" customHeight="true" spans="1:5">
      <c r="A464" s="188" t="s">
        <v>377</v>
      </c>
      <c r="B464" s="180"/>
      <c r="C464" s="180"/>
      <c r="D464" s="181" t="e">
        <f t="shared" si="9"/>
        <v>#DIV/0!</v>
      </c>
      <c r="E464" s="189"/>
    </row>
    <row r="465" s="175" customFormat="true" customHeight="true" spans="1:44">
      <c r="A465" s="188" t="s">
        <v>378</v>
      </c>
      <c r="B465" s="180"/>
      <c r="C465" s="180"/>
      <c r="D465" s="181" t="e">
        <f t="shared" si="9"/>
        <v>#DIV/0!</v>
      </c>
      <c r="E465" s="189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</row>
    <row r="466" customHeight="true" spans="1:5">
      <c r="A466" s="185" t="s">
        <v>379</v>
      </c>
      <c r="B466" s="186">
        <f>SUM(B467:B470)</f>
        <v>0</v>
      </c>
      <c r="C466" s="186">
        <f>SUM(C467:C470)</f>
        <v>0</v>
      </c>
      <c r="D466" s="187" t="e">
        <f t="shared" si="9"/>
        <v>#DIV/0!</v>
      </c>
      <c r="E466" s="191"/>
    </row>
    <row r="467" customHeight="true" spans="1:5">
      <c r="A467" s="188" t="s">
        <v>380</v>
      </c>
      <c r="B467" s="180"/>
      <c r="C467" s="180"/>
      <c r="D467" s="181" t="e">
        <f t="shared" si="9"/>
        <v>#DIV/0!</v>
      </c>
      <c r="E467" s="189"/>
    </row>
    <row r="468" customHeight="true" spans="1:5">
      <c r="A468" s="188" t="s">
        <v>381</v>
      </c>
      <c r="B468" s="180"/>
      <c r="C468" s="180"/>
      <c r="D468" s="181" t="e">
        <f t="shared" si="9"/>
        <v>#DIV/0!</v>
      </c>
      <c r="E468" s="189"/>
    </row>
    <row r="469" customHeight="true" spans="1:5">
      <c r="A469" s="188" t="s">
        <v>382</v>
      </c>
      <c r="B469" s="180"/>
      <c r="C469" s="180"/>
      <c r="D469" s="181" t="e">
        <f t="shared" si="9"/>
        <v>#DIV/0!</v>
      </c>
      <c r="E469" s="189"/>
    </row>
    <row r="470" s="175" customFormat="true" customHeight="true" spans="1:44">
      <c r="A470" s="188" t="s">
        <v>383</v>
      </c>
      <c r="B470" s="180"/>
      <c r="C470" s="180"/>
      <c r="D470" s="181" t="e">
        <f t="shared" si="9"/>
        <v>#DIV/0!</v>
      </c>
      <c r="E470" s="189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</row>
    <row r="471" customHeight="true" spans="1:5">
      <c r="A471" s="185" t="s">
        <v>384</v>
      </c>
      <c r="B471" s="186">
        <f>SUM(B472:B477)</f>
        <v>130</v>
      </c>
      <c r="C471" s="186">
        <f>SUM(C472:C477)</f>
        <v>130</v>
      </c>
      <c r="D471" s="187">
        <f t="shared" si="9"/>
        <v>1</v>
      </c>
      <c r="E471" s="191"/>
    </row>
    <row r="472" customHeight="true" spans="1:5">
      <c r="A472" s="188" t="s">
        <v>358</v>
      </c>
      <c r="B472" s="180"/>
      <c r="C472" s="180"/>
      <c r="D472" s="181" t="e">
        <f t="shared" si="9"/>
        <v>#DIV/0!</v>
      </c>
      <c r="E472" s="189"/>
    </row>
    <row r="473" s="175" customFormat="true" customHeight="true" spans="1:44">
      <c r="A473" s="188" t="s">
        <v>385</v>
      </c>
      <c r="B473" s="180"/>
      <c r="C473" s="180"/>
      <c r="D473" s="181" t="e">
        <f t="shared" si="9"/>
        <v>#DIV/0!</v>
      </c>
      <c r="E473" s="189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</row>
    <row r="474" customHeight="true" spans="1:5">
      <c r="A474" s="188" t="s">
        <v>386</v>
      </c>
      <c r="B474" s="180"/>
      <c r="C474" s="180"/>
      <c r="D474" s="181" t="e">
        <f t="shared" si="9"/>
        <v>#DIV/0!</v>
      </c>
      <c r="E474" s="189"/>
    </row>
    <row r="475" customHeight="true" spans="1:5">
      <c r="A475" s="188" t="s">
        <v>387</v>
      </c>
      <c r="B475" s="180"/>
      <c r="C475" s="180"/>
      <c r="D475" s="181" t="e">
        <f t="shared" si="9"/>
        <v>#DIV/0!</v>
      </c>
      <c r="E475" s="189"/>
    </row>
    <row r="476" customHeight="true" spans="1:5">
      <c r="A476" s="188" t="s">
        <v>388</v>
      </c>
      <c r="B476" s="180"/>
      <c r="C476" s="180"/>
      <c r="D476" s="181" t="e">
        <f t="shared" si="9"/>
        <v>#DIV/0!</v>
      </c>
      <c r="E476" s="189"/>
    </row>
    <row r="477" customHeight="true" spans="1:5">
      <c r="A477" s="188" t="s">
        <v>389</v>
      </c>
      <c r="B477" s="180">
        <v>130</v>
      </c>
      <c r="C477" s="180">
        <v>130</v>
      </c>
      <c r="D477" s="181">
        <f t="shared" si="9"/>
        <v>1</v>
      </c>
      <c r="E477" s="189"/>
    </row>
    <row r="478" customHeight="true" spans="1:5">
      <c r="A478" s="185" t="s">
        <v>390</v>
      </c>
      <c r="B478" s="186">
        <f>SUM(B479:B481)</f>
        <v>892</v>
      </c>
      <c r="C478" s="186">
        <f>SUM(C479:C481)</f>
        <v>892</v>
      </c>
      <c r="D478" s="187">
        <f t="shared" si="9"/>
        <v>1</v>
      </c>
      <c r="E478" s="191"/>
    </row>
    <row r="479" customHeight="true" spans="1:5">
      <c r="A479" s="188" t="s">
        <v>391</v>
      </c>
      <c r="B479" s="180"/>
      <c r="C479" s="180"/>
      <c r="D479" s="181" t="e">
        <f t="shared" si="9"/>
        <v>#DIV/0!</v>
      </c>
      <c r="E479" s="189"/>
    </row>
    <row r="480" s="175" customFormat="true" customHeight="true" spans="1:44">
      <c r="A480" s="188" t="s">
        <v>392</v>
      </c>
      <c r="B480" s="180"/>
      <c r="C480" s="180"/>
      <c r="D480" s="181" t="e">
        <f t="shared" si="9"/>
        <v>#DIV/0!</v>
      </c>
      <c r="E480" s="189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</row>
    <row r="481" customHeight="true" spans="1:5">
      <c r="A481" s="188" t="s">
        <v>393</v>
      </c>
      <c r="B481" s="180">
        <v>892</v>
      </c>
      <c r="C481" s="180">
        <v>892</v>
      </c>
      <c r="D481" s="181">
        <f t="shared" si="9"/>
        <v>1</v>
      </c>
      <c r="E481" s="189"/>
    </row>
    <row r="482" customHeight="true" spans="1:5">
      <c r="A482" s="185" t="s">
        <v>394</v>
      </c>
      <c r="B482" s="186">
        <f>B483+B484+B485</f>
        <v>0</v>
      </c>
      <c r="C482" s="186">
        <f>C483+C484+C485</f>
        <v>0</v>
      </c>
      <c r="D482" s="187" t="e">
        <f t="shared" si="9"/>
        <v>#DIV/0!</v>
      </c>
      <c r="E482" s="191"/>
    </row>
    <row r="483" customHeight="true" spans="1:5">
      <c r="A483" s="188" t="s">
        <v>395</v>
      </c>
      <c r="B483" s="180"/>
      <c r="C483" s="180"/>
      <c r="D483" s="181" t="e">
        <f t="shared" si="9"/>
        <v>#DIV/0!</v>
      </c>
      <c r="E483" s="189"/>
    </row>
    <row r="484" s="175" customFormat="true" customHeight="true" spans="1:44">
      <c r="A484" s="188" t="s">
        <v>396</v>
      </c>
      <c r="B484" s="180"/>
      <c r="C484" s="180"/>
      <c r="D484" s="181" t="e">
        <f t="shared" si="9"/>
        <v>#DIV/0!</v>
      </c>
      <c r="E484" s="189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</row>
    <row r="485" customHeight="true" spans="1:5">
      <c r="A485" s="188" t="s">
        <v>397</v>
      </c>
      <c r="B485" s="180"/>
      <c r="C485" s="180"/>
      <c r="D485" s="181" t="e">
        <f t="shared" si="9"/>
        <v>#DIV/0!</v>
      </c>
      <c r="E485" s="189"/>
    </row>
    <row r="486" customHeight="true" spans="1:5">
      <c r="A486" s="185" t="s">
        <v>398</v>
      </c>
      <c r="B486" s="186">
        <f>SUM(B487:B490)</f>
        <v>0</v>
      </c>
      <c r="C486" s="186">
        <f>SUM(C487:C490)</f>
        <v>0</v>
      </c>
      <c r="D486" s="187" t="e">
        <f t="shared" si="9"/>
        <v>#DIV/0!</v>
      </c>
      <c r="E486" s="191"/>
    </row>
    <row r="487" s="175" customFormat="true" customHeight="true" spans="1:44">
      <c r="A487" s="188" t="s">
        <v>399</v>
      </c>
      <c r="B487" s="180"/>
      <c r="C487" s="180"/>
      <c r="D487" s="181" t="e">
        <f t="shared" si="9"/>
        <v>#DIV/0!</v>
      </c>
      <c r="E487" s="189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</row>
    <row r="488" customHeight="true" spans="1:5">
      <c r="A488" s="188" t="s">
        <v>400</v>
      </c>
      <c r="B488" s="180"/>
      <c r="C488" s="180"/>
      <c r="D488" s="181" t="e">
        <f t="shared" si="9"/>
        <v>#DIV/0!</v>
      </c>
      <c r="E488" s="189"/>
    </row>
    <row r="489" customHeight="true" spans="1:5">
      <c r="A489" s="188" t="s">
        <v>401</v>
      </c>
      <c r="B489" s="180"/>
      <c r="C489" s="180"/>
      <c r="D489" s="181" t="e">
        <f t="shared" si="9"/>
        <v>#DIV/0!</v>
      </c>
      <c r="E489" s="189"/>
    </row>
    <row r="490" customHeight="true" spans="1:5">
      <c r="A490" s="188" t="s">
        <v>402</v>
      </c>
      <c r="B490" s="180"/>
      <c r="C490" s="180"/>
      <c r="D490" s="181" t="e">
        <f t="shared" si="9"/>
        <v>#DIV/0!</v>
      </c>
      <c r="E490" s="189"/>
    </row>
    <row r="491" customHeight="true" spans="1:5">
      <c r="A491" s="182" t="s">
        <v>403</v>
      </c>
      <c r="B491" s="183">
        <f>SUM(B492,B508,B516,B527,B536,B544)</f>
        <v>10060</v>
      </c>
      <c r="C491" s="183">
        <f>SUM(C492,C508,C516,C527,C536,C544)</f>
        <v>14000</v>
      </c>
      <c r="D491" s="184">
        <f t="shared" si="9"/>
        <v>1.39165009940358</v>
      </c>
      <c r="E491" s="190"/>
    </row>
    <row r="492" s="176" customFormat="true" customHeight="true" spans="1:44">
      <c r="A492" s="185" t="s">
        <v>404</v>
      </c>
      <c r="B492" s="186">
        <f>SUM(B493:B507)</f>
        <v>5936</v>
      </c>
      <c r="C492" s="186">
        <f>SUM(C493:C507)</f>
        <v>7200</v>
      </c>
      <c r="D492" s="187">
        <f t="shared" si="9"/>
        <v>1.21293800539084</v>
      </c>
      <c r="E492" s="19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</row>
    <row r="493" s="175" customFormat="true" customHeight="true" spans="1:44">
      <c r="A493" s="188" t="s">
        <v>77</v>
      </c>
      <c r="B493" s="180">
        <v>918</v>
      </c>
      <c r="C493" s="180">
        <v>920</v>
      </c>
      <c r="D493" s="181">
        <f t="shared" si="9"/>
        <v>1.00217864923747</v>
      </c>
      <c r="E493" s="189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</row>
    <row r="494" customHeight="true" spans="1:5">
      <c r="A494" s="188" t="s">
        <v>78</v>
      </c>
      <c r="B494" s="180"/>
      <c r="C494" s="180"/>
      <c r="D494" s="181" t="e">
        <f t="shared" si="9"/>
        <v>#DIV/0!</v>
      </c>
      <c r="E494" s="189"/>
    </row>
    <row r="495" customHeight="true" spans="1:5">
      <c r="A495" s="188" t="s">
        <v>79</v>
      </c>
      <c r="B495" s="180"/>
      <c r="C495" s="180"/>
      <c r="D495" s="181" t="e">
        <f t="shared" si="9"/>
        <v>#DIV/0!</v>
      </c>
      <c r="E495" s="189"/>
    </row>
    <row r="496" customHeight="true" spans="1:5">
      <c r="A496" s="188" t="s">
        <v>405</v>
      </c>
      <c r="B496" s="180">
        <v>567</v>
      </c>
      <c r="C496" s="180">
        <v>580</v>
      </c>
      <c r="D496" s="181">
        <f t="shared" si="9"/>
        <v>1.02292768959436</v>
      </c>
      <c r="E496" s="189"/>
    </row>
    <row r="497" customHeight="true" spans="1:5">
      <c r="A497" s="188" t="s">
        <v>406</v>
      </c>
      <c r="B497" s="180"/>
      <c r="C497" s="180"/>
      <c r="D497" s="181" t="e">
        <f t="shared" si="9"/>
        <v>#DIV/0!</v>
      </c>
      <c r="E497" s="189"/>
    </row>
    <row r="498" customHeight="true" spans="1:5">
      <c r="A498" s="188" t="s">
        <v>407</v>
      </c>
      <c r="B498" s="180"/>
      <c r="C498" s="180"/>
      <c r="D498" s="181" t="e">
        <f t="shared" si="9"/>
        <v>#DIV/0!</v>
      </c>
      <c r="E498" s="189"/>
    </row>
    <row r="499" customHeight="true" spans="1:5">
      <c r="A499" s="188" t="s">
        <v>408</v>
      </c>
      <c r="B499" s="180"/>
      <c r="C499" s="180"/>
      <c r="D499" s="181" t="e">
        <f t="shared" si="9"/>
        <v>#DIV/0!</v>
      </c>
      <c r="E499" s="189"/>
    </row>
    <row r="500" customHeight="true" spans="1:5">
      <c r="A500" s="188" t="s">
        <v>409</v>
      </c>
      <c r="B500" s="180"/>
      <c r="C500" s="180"/>
      <c r="D500" s="181" t="e">
        <f t="shared" si="9"/>
        <v>#DIV/0!</v>
      </c>
      <c r="E500" s="189"/>
    </row>
    <row r="501" customHeight="true" spans="1:5">
      <c r="A501" s="188" t="s">
        <v>410</v>
      </c>
      <c r="B501" s="192">
        <v>872</v>
      </c>
      <c r="C501" s="192">
        <v>1000</v>
      </c>
      <c r="D501" s="181">
        <f t="shared" si="9"/>
        <v>1.14678899082569</v>
      </c>
      <c r="E501" s="189"/>
    </row>
    <row r="502" customHeight="true" spans="1:5">
      <c r="A502" s="188" t="s">
        <v>411</v>
      </c>
      <c r="B502" s="180"/>
      <c r="C502" s="180"/>
      <c r="D502" s="181" t="e">
        <f t="shared" si="9"/>
        <v>#DIV/0!</v>
      </c>
      <c r="E502" s="189"/>
    </row>
    <row r="503" customHeight="true" spans="1:5">
      <c r="A503" s="188" t="s">
        <v>412</v>
      </c>
      <c r="B503" s="180">
        <v>50</v>
      </c>
      <c r="C503" s="180">
        <v>50</v>
      </c>
      <c r="D503" s="181">
        <f t="shared" si="9"/>
        <v>1</v>
      </c>
      <c r="E503" s="189"/>
    </row>
    <row r="504" customHeight="true" spans="1:5">
      <c r="A504" s="188" t="s">
        <v>413</v>
      </c>
      <c r="B504" s="180"/>
      <c r="C504" s="180"/>
      <c r="D504" s="181" t="e">
        <f t="shared" si="9"/>
        <v>#DIV/0!</v>
      </c>
      <c r="E504" s="189"/>
    </row>
    <row r="505" customHeight="true" spans="1:5">
      <c r="A505" s="188" t="s">
        <v>414</v>
      </c>
      <c r="B505" s="180"/>
      <c r="C505" s="180"/>
      <c r="D505" s="181" t="e">
        <f t="shared" si="9"/>
        <v>#DIV/0!</v>
      </c>
      <c r="E505" s="189"/>
    </row>
    <row r="506" customHeight="true" spans="1:5">
      <c r="A506" s="188" t="s">
        <v>415</v>
      </c>
      <c r="B506" s="180">
        <v>1101</v>
      </c>
      <c r="C506" s="180">
        <v>1200</v>
      </c>
      <c r="D506" s="181">
        <f t="shared" ref="D506:D569" si="10">C506/B506</f>
        <v>1.08991825613079</v>
      </c>
      <c r="E506" s="189"/>
    </row>
    <row r="507" customHeight="true" spans="1:5">
      <c r="A507" s="188" t="s">
        <v>416</v>
      </c>
      <c r="B507" s="180">
        <v>2428</v>
      </c>
      <c r="C507" s="180">
        <v>3450</v>
      </c>
      <c r="D507" s="181">
        <f t="shared" si="10"/>
        <v>1.42092257001647</v>
      </c>
      <c r="E507" s="189"/>
    </row>
    <row r="508" s="175" customFormat="true" customHeight="true" spans="1:44">
      <c r="A508" s="185" t="s">
        <v>417</v>
      </c>
      <c r="B508" s="186">
        <f>SUM(B509:B515)</f>
        <v>59</v>
      </c>
      <c r="C508" s="186">
        <f>SUM(C509:C515)</f>
        <v>60</v>
      </c>
      <c r="D508" s="187">
        <f t="shared" si="10"/>
        <v>1.01694915254237</v>
      </c>
      <c r="E508" s="19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  <c r="AR508" s="31"/>
    </row>
    <row r="509" customHeight="true" spans="1:5">
      <c r="A509" s="188" t="s">
        <v>77</v>
      </c>
      <c r="B509" s="180"/>
      <c r="C509" s="180"/>
      <c r="D509" s="181" t="e">
        <f t="shared" si="10"/>
        <v>#DIV/0!</v>
      </c>
      <c r="E509" s="189"/>
    </row>
    <row r="510" customHeight="true" spans="1:5">
      <c r="A510" s="188" t="s">
        <v>78</v>
      </c>
      <c r="B510" s="180"/>
      <c r="C510" s="180"/>
      <c r="D510" s="181" t="e">
        <f t="shared" si="10"/>
        <v>#DIV/0!</v>
      </c>
      <c r="E510" s="189"/>
    </row>
    <row r="511" customHeight="true" spans="1:5">
      <c r="A511" s="188" t="s">
        <v>79</v>
      </c>
      <c r="B511" s="180"/>
      <c r="C511" s="180"/>
      <c r="D511" s="181" t="e">
        <f t="shared" si="10"/>
        <v>#DIV/0!</v>
      </c>
      <c r="E511" s="189"/>
    </row>
    <row r="512" customHeight="true" spans="1:5">
      <c r="A512" s="188" t="s">
        <v>418</v>
      </c>
      <c r="B512" s="180"/>
      <c r="C512" s="180"/>
      <c r="D512" s="181" t="e">
        <f t="shared" si="10"/>
        <v>#DIV/0!</v>
      </c>
      <c r="E512" s="189"/>
    </row>
    <row r="513" customHeight="true" spans="1:5">
      <c r="A513" s="188" t="s">
        <v>419</v>
      </c>
      <c r="B513" s="180">
        <v>59</v>
      </c>
      <c r="C513" s="180">
        <v>60</v>
      </c>
      <c r="D513" s="181">
        <f t="shared" si="10"/>
        <v>1.01694915254237</v>
      </c>
      <c r="E513" s="189"/>
    </row>
    <row r="514" customHeight="true" spans="1:5">
      <c r="A514" s="188" t="s">
        <v>420</v>
      </c>
      <c r="B514" s="180"/>
      <c r="C514" s="180"/>
      <c r="D514" s="181" t="e">
        <f t="shared" si="10"/>
        <v>#DIV/0!</v>
      </c>
      <c r="E514" s="189"/>
    </row>
    <row r="515" customHeight="true" spans="1:5">
      <c r="A515" s="188" t="s">
        <v>421</v>
      </c>
      <c r="B515" s="180"/>
      <c r="C515" s="180"/>
      <c r="D515" s="181" t="e">
        <f t="shared" si="10"/>
        <v>#DIV/0!</v>
      </c>
      <c r="E515" s="189"/>
    </row>
    <row r="516" s="175" customFormat="true" customHeight="true" spans="1:44">
      <c r="A516" s="185" t="s">
        <v>422</v>
      </c>
      <c r="B516" s="186">
        <f>SUM(B517:B526)</f>
        <v>1740</v>
      </c>
      <c r="C516" s="186">
        <f>SUM(C517:C526)</f>
        <v>3240</v>
      </c>
      <c r="D516" s="187">
        <f t="shared" si="10"/>
        <v>1.86206896551724</v>
      </c>
      <c r="E516" s="19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31"/>
      <c r="AN516" s="31"/>
      <c r="AO516" s="31"/>
      <c r="AP516" s="31"/>
      <c r="AQ516" s="31"/>
      <c r="AR516" s="31"/>
    </row>
    <row r="517" customHeight="true" spans="1:5">
      <c r="A517" s="188" t="s">
        <v>77</v>
      </c>
      <c r="B517" s="180"/>
      <c r="C517" s="180"/>
      <c r="D517" s="181" t="e">
        <f t="shared" si="10"/>
        <v>#DIV/0!</v>
      </c>
      <c r="E517" s="189"/>
    </row>
    <row r="518" customHeight="true" spans="1:5">
      <c r="A518" s="188" t="s">
        <v>78</v>
      </c>
      <c r="B518" s="180"/>
      <c r="C518" s="180"/>
      <c r="D518" s="181" t="e">
        <f t="shared" si="10"/>
        <v>#DIV/0!</v>
      </c>
      <c r="E518" s="189"/>
    </row>
    <row r="519" customHeight="true" spans="1:5">
      <c r="A519" s="188" t="s">
        <v>79</v>
      </c>
      <c r="B519" s="180"/>
      <c r="C519" s="180"/>
      <c r="D519" s="181" t="e">
        <f t="shared" si="10"/>
        <v>#DIV/0!</v>
      </c>
      <c r="E519" s="189"/>
    </row>
    <row r="520" customHeight="true" spans="1:5">
      <c r="A520" s="188" t="s">
        <v>423</v>
      </c>
      <c r="B520" s="180"/>
      <c r="C520" s="180"/>
      <c r="D520" s="181" t="e">
        <f t="shared" si="10"/>
        <v>#DIV/0!</v>
      </c>
      <c r="E520" s="189"/>
    </row>
    <row r="521" customHeight="true" spans="1:5">
      <c r="A521" s="188" t="s">
        <v>424</v>
      </c>
      <c r="B521" s="180"/>
      <c r="C521" s="180"/>
      <c r="D521" s="181" t="e">
        <f t="shared" si="10"/>
        <v>#DIV/0!</v>
      </c>
      <c r="E521" s="189"/>
    </row>
    <row r="522" customHeight="true" spans="1:5">
      <c r="A522" s="188" t="s">
        <v>425</v>
      </c>
      <c r="B522" s="180"/>
      <c r="C522" s="180"/>
      <c r="D522" s="181" t="e">
        <f t="shared" si="10"/>
        <v>#DIV/0!</v>
      </c>
      <c r="E522" s="189"/>
    </row>
    <row r="523" customHeight="true" spans="1:5">
      <c r="A523" s="188" t="s">
        <v>426</v>
      </c>
      <c r="B523" s="180">
        <v>38</v>
      </c>
      <c r="C523" s="180">
        <v>40</v>
      </c>
      <c r="D523" s="181">
        <f t="shared" si="10"/>
        <v>1.05263157894737</v>
      </c>
      <c r="E523" s="189"/>
    </row>
    <row r="524" customHeight="true" spans="1:5">
      <c r="A524" s="188" t="s">
        <v>427</v>
      </c>
      <c r="B524" s="180">
        <v>413</v>
      </c>
      <c r="C524" s="180">
        <v>410</v>
      </c>
      <c r="D524" s="181">
        <f t="shared" si="10"/>
        <v>0.99273607748184</v>
      </c>
      <c r="E524" s="189"/>
    </row>
    <row r="525" customHeight="true" spans="1:5">
      <c r="A525" s="188" t="s">
        <v>428</v>
      </c>
      <c r="B525" s="180"/>
      <c r="C525" s="180"/>
      <c r="D525" s="181" t="e">
        <f t="shared" si="10"/>
        <v>#DIV/0!</v>
      </c>
      <c r="E525" s="189"/>
    </row>
    <row r="526" customHeight="true" spans="1:5">
      <c r="A526" s="188" t="s">
        <v>429</v>
      </c>
      <c r="B526" s="180">
        <v>1289</v>
      </c>
      <c r="C526" s="180">
        <v>2790</v>
      </c>
      <c r="D526" s="181">
        <f t="shared" si="10"/>
        <v>2.1644685802948</v>
      </c>
      <c r="E526" s="189"/>
    </row>
    <row r="527" s="175" customFormat="true" customHeight="true" spans="1:44">
      <c r="A527" s="185" t="s">
        <v>430</v>
      </c>
      <c r="B527" s="186">
        <f>SUM(B528:B535)</f>
        <v>0</v>
      </c>
      <c r="C527" s="186">
        <f>SUM(C528:C535)</f>
        <v>0</v>
      </c>
      <c r="D527" s="187" t="e">
        <f t="shared" si="10"/>
        <v>#DIV/0!</v>
      </c>
      <c r="E527" s="19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31"/>
      <c r="AN527" s="31"/>
      <c r="AO527" s="31"/>
      <c r="AP527" s="31"/>
      <c r="AQ527" s="31"/>
      <c r="AR527" s="31"/>
    </row>
    <row r="528" customHeight="true" spans="1:5">
      <c r="A528" s="188" t="s">
        <v>77</v>
      </c>
      <c r="B528" s="180"/>
      <c r="C528" s="180"/>
      <c r="D528" s="181" t="e">
        <f t="shared" si="10"/>
        <v>#DIV/0!</v>
      </c>
      <c r="E528" s="189"/>
    </row>
    <row r="529" customHeight="true" spans="1:5">
      <c r="A529" s="188" t="s">
        <v>78</v>
      </c>
      <c r="B529" s="180"/>
      <c r="C529" s="180"/>
      <c r="D529" s="181" t="e">
        <f t="shared" si="10"/>
        <v>#DIV/0!</v>
      </c>
      <c r="E529" s="189"/>
    </row>
    <row r="530" customHeight="true" spans="1:5">
      <c r="A530" s="188" t="s">
        <v>79</v>
      </c>
      <c r="B530" s="180"/>
      <c r="C530" s="180"/>
      <c r="D530" s="181" t="e">
        <f t="shared" si="10"/>
        <v>#DIV/0!</v>
      </c>
      <c r="E530" s="189"/>
    </row>
    <row r="531" customHeight="true" spans="1:5">
      <c r="A531" s="188" t="s">
        <v>431</v>
      </c>
      <c r="B531" s="180"/>
      <c r="C531" s="180"/>
      <c r="D531" s="181" t="e">
        <f t="shared" si="10"/>
        <v>#DIV/0!</v>
      </c>
      <c r="E531" s="189"/>
    </row>
    <row r="532" customHeight="true" spans="1:5">
      <c r="A532" s="188" t="s">
        <v>432</v>
      </c>
      <c r="B532" s="180"/>
      <c r="C532" s="180"/>
      <c r="D532" s="181" t="e">
        <f t="shared" si="10"/>
        <v>#DIV/0!</v>
      </c>
      <c r="E532" s="189"/>
    </row>
    <row r="533" customHeight="true" spans="1:5">
      <c r="A533" s="188" t="s">
        <v>433</v>
      </c>
      <c r="B533" s="180"/>
      <c r="C533" s="180"/>
      <c r="D533" s="181" t="e">
        <f t="shared" si="10"/>
        <v>#DIV/0!</v>
      </c>
      <c r="E533" s="189"/>
    </row>
    <row r="534" customHeight="true" spans="1:5">
      <c r="A534" s="188" t="s">
        <v>434</v>
      </c>
      <c r="B534" s="180"/>
      <c r="C534" s="180"/>
      <c r="D534" s="181" t="e">
        <f t="shared" si="10"/>
        <v>#DIV/0!</v>
      </c>
      <c r="E534" s="189"/>
    </row>
    <row r="535" customHeight="true" spans="1:5">
      <c r="A535" s="188" t="s">
        <v>435</v>
      </c>
      <c r="B535" s="180"/>
      <c r="C535" s="180"/>
      <c r="D535" s="181" t="e">
        <f t="shared" si="10"/>
        <v>#DIV/0!</v>
      </c>
      <c r="E535" s="189"/>
    </row>
    <row r="536" customHeight="true" spans="1:5">
      <c r="A536" s="185" t="s">
        <v>436</v>
      </c>
      <c r="B536" s="186">
        <f>SUM(B537:B543)</f>
        <v>1776</v>
      </c>
      <c r="C536" s="186">
        <f>SUM(C537:C543)</f>
        <v>1900</v>
      </c>
      <c r="D536" s="187">
        <f t="shared" si="10"/>
        <v>1.06981981981982</v>
      </c>
      <c r="E536" s="191"/>
    </row>
    <row r="537" customHeight="true" spans="1:5">
      <c r="A537" s="188" t="s">
        <v>77</v>
      </c>
      <c r="B537" s="180"/>
      <c r="C537" s="180"/>
      <c r="D537" s="181" t="e">
        <f t="shared" si="10"/>
        <v>#DIV/0!</v>
      </c>
      <c r="E537" s="189"/>
    </row>
    <row r="538" s="175" customFormat="true" customHeight="true" spans="1:44">
      <c r="A538" s="188" t="s">
        <v>78</v>
      </c>
      <c r="B538" s="180"/>
      <c r="C538" s="180"/>
      <c r="D538" s="181" t="e">
        <f t="shared" si="10"/>
        <v>#DIV/0!</v>
      </c>
      <c r="E538" s="189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31"/>
      <c r="AN538" s="31"/>
      <c r="AO538" s="31"/>
      <c r="AP538" s="31"/>
      <c r="AQ538" s="31"/>
      <c r="AR538" s="31"/>
    </row>
    <row r="539" customHeight="true" spans="1:5">
      <c r="A539" s="188" t="s">
        <v>79</v>
      </c>
      <c r="B539" s="180"/>
      <c r="C539" s="180"/>
      <c r="D539" s="181" t="e">
        <f t="shared" si="10"/>
        <v>#DIV/0!</v>
      </c>
      <c r="E539" s="189"/>
    </row>
    <row r="540" customHeight="true" spans="1:5">
      <c r="A540" s="188" t="s">
        <v>437</v>
      </c>
      <c r="B540" s="180"/>
      <c r="C540" s="180"/>
      <c r="D540" s="181" t="e">
        <f t="shared" si="10"/>
        <v>#DIV/0!</v>
      </c>
      <c r="E540" s="189"/>
    </row>
    <row r="541" customHeight="true" spans="1:5">
      <c r="A541" s="188" t="s">
        <v>438</v>
      </c>
      <c r="B541" s="180"/>
      <c r="C541" s="180"/>
      <c r="D541" s="181" t="e">
        <f t="shared" si="10"/>
        <v>#DIV/0!</v>
      </c>
      <c r="E541" s="189"/>
    </row>
    <row r="542" s="176" customFormat="true" customHeight="true" spans="1:44">
      <c r="A542" s="188" t="s">
        <v>439</v>
      </c>
      <c r="B542" s="180">
        <v>987</v>
      </c>
      <c r="C542" s="180">
        <v>1000</v>
      </c>
      <c r="D542" s="181">
        <f t="shared" si="10"/>
        <v>1.01317122593718</v>
      </c>
      <c r="E542" s="189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31"/>
    </row>
    <row r="543" s="175" customFormat="true" customHeight="true" spans="1:44">
      <c r="A543" s="188" t="s">
        <v>440</v>
      </c>
      <c r="B543" s="180">
        <v>789</v>
      </c>
      <c r="C543" s="180">
        <v>900</v>
      </c>
      <c r="D543" s="181">
        <f t="shared" si="10"/>
        <v>1.14068441064639</v>
      </c>
      <c r="E543" s="189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  <c r="AR543" s="31"/>
    </row>
    <row r="544" customHeight="true" spans="1:5">
      <c r="A544" s="185" t="s">
        <v>441</v>
      </c>
      <c r="B544" s="186">
        <f>SUM(B545:B547)</f>
        <v>549</v>
      </c>
      <c r="C544" s="186">
        <f>SUM(C545:C547)</f>
        <v>1600</v>
      </c>
      <c r="D544" s="187">
        <f t="shared" si="10"/>
        <v>2.9143897996357</v>
      </c>
      <c r="E544" s="191"/>
    </row>
    <row r="545" customHeight="true" spans="1:5">
      <c r="A545" s="188" t="s">
        <v>442</v>
      </c>
      <c r="B545" s="180"/>
      <c r="C545" s="180"/>
      <c r="D545" s="181" t="e">
        <f t="shared" si="10"/>
        <v>#DIV/0!</v>
      </c>
      <c r="E545" s="189"/>
    </row>
    <row r="546" customHeight="true" spans="1:5">
      <c r="A546" s="188" t="s">
        <v>443</v>
      </c>
      <c r="B546" s="180"/>
      <c r="C546" s="180"/>
      <c r="D546" s="181" t="e">
        <f t="shared" si="10"/>
        <v>#DIV/0!</v>
      </c>
      <c r="E546" s="189"/>
    </row>
    <row r="547" customHeight="true" spans="1:5">
      <c r="A547" s="188" t="s">
        <v>444</v>
      </c>
      <c r="B547" s="180">
        <v>549</v>
      </c>
      <c r="C547" s="180">
        <v>1600</v>
      </c>
      <c r="D547" s="181">
        <f t="shared" si="10"/>
        <v>2.9143897996357</v>
      </c>
      <c r="E547" s="189"/>
    </row>
    <row r="548" customHeight="true" spans="1:5">
      <c r="A548" s="182" t="s">
        <v>445</v>
      </c>
      <c r="B548" s="183">
        <f>B549+B568+B576+B578+B587+B591+B601+B609+B616+B624+B633+B638+B641+B644+B647+B650+B653+B657+B661+B669+B672</f>
        <v>120280</v>
      </c>
      <c r="C548" s="183">
        <f>C549+C568+C576+C578+C587+C591+C601+C609+C616+C624+C633+C638+C641+C644+C647+C650+C653+C657+C661+C669+C672</f>
        <v>133000</v>
      </c>
      <c r="D548" s="184">
        <f t="shared" si="10"/>
        <v>1.10575324243432</v>
      </c>
      <c r="E548" s="190"/>
    </row>
    <row r="549" customHeight="true" spans="1:5">
      <c r="A549" s="185" t="s">
        <v>446</v>
      </c>
      <c r="B549" s="186">
        <f>SUM(B550:B567)</f>
        <v>3176</v>
      </c>
      <c r="C549" s="186">
        <f>SUM(C550:C567)</f>
        <v>3254</v>
      </c>
      <c r="D549" s="187">
        <f t="shared" si="10"/>
        <v>1.02455919395466</v>
      </c>
      <c r="E549" s="191"/>
    </row>
    <row r="550" customHeight="true" spans="1:5">
      <c r="A550" s="188" t="s">
        <v>77</v>
      </c>
      <c r="B550" s="180">
        <v>953</v>
      </c>
      <c r="C550" s="180">
        <v>1060</v>
      </c>
      <c r="D550" s="181">
        <f t="shared" si="10"/>
        <v>1.11227701993704</v>
      </c>
      <c r="E550" s="189"/>
    </row>
    <row r="551" customHeight="true" spans="1:5">
      <c r="A551" s="188" t="s">
        <v>78</v>
      </c>
      <c r="B551" s="180"/>
      <c r="C551" s="180"/>
      <c r="D551" s="181" t="e">
        <f t="shared" si="10"/>
        <v>#DIV/0!</v>
      </c>
      <c r="E551" s="189"/>
    </row>
    <row r="552" customHeight="true" spans="1:5">
      <c r="A552" s="188" t="s">
        <v>79</v>
      </c>
      <c r="B552" s="180"/>
      <c r="C552" s="180"/>
      <c r="D552" s="181" t="e">
        <f t="shared" si="10"/>
        <v>#DIV/0!</v>
      </c>
      <c r="E552" s="189"/>
    </row>
    <row r="553" customHeight="true" spans="1:5">
      <c r="A553" s="188" t="s">
        <v>447</v>
      </c>
      <c r="B553" s="180"/>
      <c r="C553" s="180"/>
      <c r="D553" s="181" t="e">
        <f t="shared" si="10"/>
        <v>#DIV/0!</v>
      </c>
      <c r="E553" s="189"/>
    </row>
    <row r="554" customHeight="true" spans="1:5">
      <c r="A554" s="188" t="s">
        <v>448</v>
      </c>
      <c r="B554" s="180">
        <v>84</v>
      </c>
      <c r="C554" s="180">
        <v>84</v>
      </c>
      <c r="D554" s="181">
        <f t="shared" si="10"/>
        <v>1</v>
      </c>
      <c r="E554" s="189"/>
    </row>
    <row r="555" customHeight="true" spans="1:5">
      <c r="A555" s="188" t="s">
        <v>449</v>
      </c>
      <c r="B555" s="180"/>
      <c r="C555" s="180"/>
      <c r="D555" s="181" t="e">
        <f t="shared" si="10"/>
        <v>#DIV/0!</v>
      </c>
      <c r="E555" s="189"/>
    </row>
    <row r="556" customHeight="true" spans="1:5">
      <c r="A556" s="188" t="s">
        <v>450</v>
      </c>
      <c r="B556" s="180"/>
      <c r="C556" s="180"/>
      <c r="D556" s="181" t="e">
        <f t="shared" si="10"/>
        <v>#DIV/0!</v>
      </c>
      <c r="E556" s="189"/>
    </row>
    <row r="557" customHeight="true" spans="1:5">
      <c r="A557" s="188" t="s">
        <v>118</v>
      </c>
      <c r="B557" s="180"/>
      <c r="C557" s="180"/>
      <c r="D557" s="181" t="e">
        <f t="shared" si="10"/>
        <v>#DIV/0!</v>
      </c>
      <c r="E557" s="189"/>
    </row>
    <row r="558" s="175" customFormat="true" customHeight="true" spans="1:44">
      <c r="A558" s="188" t="s">
        <v>451</v>
      </c>
      <c r="B558" s="180"/>
      <c r="C558" s="180"/>
      <c r="D558" s="181" t="e">
        <f t="shared" si="10"/>
        <v>#DIV/0!</v>
      </c>
      <c r="E558" s="189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  <c r="AL558" s="31"/>
      <c r="AM558" s="31"/>
      <c r="AN558" s="31"/>
      <c r="AO558" s="31"/>
      <c r="AP558" s="31"/>
      <c r="AQ558" s="31"/>
      <c r="AR558" s="31"/>
    </row>
    <row r="559" customHeight="true" spans="1:5">
      <c r="A559" s="188" t="s">
        <v>452</v>
      </c>
      <c r="B559" s="180"/>
      <c r="C559" s="180"/>
      <c r="D559" s="181" t="e">
        <f t="shared" si="10"/>
        <v>#DIV/0!</v>
      </c>
      <c r="E559" s="189"/>
    </row>
    <row r="560" customHeight="true" spans="1:5">
      <c r="A560" s="188" t="s">
        <v>453</v>
      </c>
      <c r="B560" s="180">
        <v>339</v>
      </c>
      <c r="C560" s="180">
        <v>340</v>
      </c>
      <c r="D560" s="181">
        <f t="shared" si="10"/>
        <v>1.00294985250737</v>
      </c>
      <c r="E560" s="189"/>
    </row>
    <row r="561" customHeight="true" spans="1:5">
      <c r="A561" s="188" t="s">
        <v>454</v>
      </c>
      <c r="B561" s="180">
        <v>75</v>
      </c>
      <c r="C561" s="180">
        <v>70</v>
      </c>
      <c r="D561" s="181">
        <f t="shared" si="10"/>
        <v>0.933333333333333</v>
      </c>
      <c r="E561" s="189"/>
    </row>
    <row r="562" customHeight="true" spans="1:5">
      <c r="A562" s="188" t="s">
        <v>455</v>
      </c>
      <c r="B562" s="180"/>
      <c r="C562" s="180"/>
      <c r="D562" s="181" t="e">
        <f t="shared" si="10"/>
        <v>#DIV/0!</v>
      </c>
      <c r="E562" s="189"/>
    </row>
    <row r="563" customHeight="true" spans="1:5">
      <c r="A563" s="188" t="s">
        <v>456</v>
      </c>
      <c r="B563" s="180"/>
      <c r="C563" s="180"/>
      <c r="D563" s="181" t="e">
        <f t="shared" si="10"/>
        <v>#DIV/0!</v>
      </c>
      <c r="E563" s="189"/>
    </row>
    <row r="564" customHeight="true" spans="1:5">
      <c r="A564" s="188" t="s">
        <v>457</v>
      </c>
      <c r="B564" s="180"/>
      <c r="C564" s="180"/>
      <c r="D564" s="181" t="e">
        <f t="shared" si="10"/>
        <v>#DIV/0!</v>
      </c>
      <c r="E564" s="189"/>
    </row>
    <row r="565" customHeight="true" spans="1:5">
      <c r="A565" s="188" t="s">
        <v>458</v>
      </c>
      <c r="B565" s="180"/>
      <c r="C565" s="180"/>
      <c r="D565" s="181" t="e">
        <f t="shared" si="10"/>
        <v>#DIV/0!</v>
      </c>
      <c r="E565" s="189"/>
    </row>
    <row r="566" customHeight="true" spans="1:5">
      <c r="A566" s="188" t="s">
        <v>86</v>
      </c>
      <c r="B566" s="180"/>
      <c r="C566" s="180"/>
      <c r="D566" s="181" t="e">
        <f t="shared" si="10"/>
        <v>#DIV/0!</v>
      </c>
      <c r="E566" s="189"/>
    </row>
    <row r="567" customHeight="true" spans="1:5">
      <c r="A567" s="188" t="s">
        <v>459</v>
      </c>
      <c r="B567" s="180">
        <v>1725</v>
      </c>
      <c r="C567" s="180">
        <v>1700</v>
      </c>
      <c r="D567" s="181">
        <f t="shared" si="10"/>
        <v>0.985507246376812</v>
      </c>
      <c r="E567" s="189"/>
    </row>
    <row r="568" customHeight="true" spans="1:5">
      <c r="A568" s="185" t="s">
        <v>460</v>
      </c>
      <c r="B568" s="186">
        <f>SUM(B569:B575)</f>
        <v>16633</v>
      </c>
      <c r="C568" s="186">
        <f>SUM(C569:C575)</f>
        <v>16425</v>
      </c>
      <c r="D568" s="187">
        <f t="shared" si="10"/>
        <v>0.987494739373534</v>
      </c>
      <c r="E568" s="191"/>
    </row>
    <row r="569" s="175" customFormat="true" customHeight="true" spans="1:44">
      <c r="A569" s="188" t="s">
        <v>77</v>
      </c>
      <c r="B569" s="180">
        <v>535</v>
      </c>
      <c r="C569" s="180">
        <v>530</v>
      </c>
      <c r="D569" s="181">
        <f t="shared" si="10"/>
        <v>0.990654205607477</v>
      </c>
      <c r="E569" s="189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  <c r="AK569" s="31"/>
      <c r="AL569" s="31"/>
      <c r="AM569" s="31"/>
      <c r="AN569" s="31"/>
      <c r="AO569" s="31"/>
      <c r="AP569" s="31"/>
      <c r="AQ569" s="31"/>
      <c r="AR569" s="31"/>
    </row>
    <row r="570" customHeight="true" spans="1:5">
      <c r="A570" s="188" t="s">
        <v>78</v>
      </c>
      <c r="B570" s="180"/>
      <c r="C570" s="180"/>
      <c r="D570" s="181" t="e">
        <f t="shared" ref="D570:D633" si="11">C570/B570</f>
        <v>#DIV/0!</v>
      </c>
      <c r="E570" s="189"/>
    </row>
    <row r="571" s="175" customFormat="true" customHeight="true" spans="1:44">
      <c r="A571" s="188" t="s">
        <v>79</v>
      </c>
      <c r="B571" s="180"/>
      <c r="C571" s="180"/>
      <c r="D571" s="181" t="e">
        <f t="shared" si="11"/>
        <v>#DIV/0!</v>
      </c>
      <c r="E571" s="189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  <c r="AK571" s="31"/>
      <c r="AL571" s="31"/>
      <c r="AM571" s="31"/>
      <c r="AN571" s="31"/>
      <c r="AO571" s="31"/>
      <c r="AP571" s="31"/>
      <c r="AQ571" s="31"/>
      <c r="AR571" s="31"/>
    </row>
    <row r="572" customHeight="true" spans="1:5">
      <c r="A572" s="188" t="s">
        <v>461</v>
      </c>
      <c r="B572" s="180">
        <v>16</v>
      </c>
      <c r="C572" s="180">
        <v>20</v>
      </c>
      <c r="D572" s="181">
        <f t="shared" si="11"/>
        <v>1.25</v>
      </c>
      <c r="E572" s="189"/>
    </row>
    <row r="573" customHeight="true" spans="1:5">
      <c r="A573" s="188" t="s">
        <v>462</v>
      </c>
      <c r="B573" s="180">
        <v>14</v>
      </c>
      <c r="C573" s="180">
        <v>20</v>
      </c>
      <c r="D573" s="181">
        <f t="shared" si="11"/>
        <v>1.42857142857143</v>
      </c>
      <c r="E573" s="189"/>
    </row>
    <row r="574" customHeight="true" spans="1:5">
      <c r="A574" s="188" t="s">
        <v>463</v>
      </c>
      <c r="B574" s="180">
        <v>13688</v>
      </c>
      <c r="C574" s="180">
        <v>13688</v>
      </c>
      <c r="D574" s="181">
        <f t="shared" si="11"/>
        <v>1</v>
      </c>
      <c r="E574" s="189"/>
    </row>
    <row r="575" customHeight="true" spans="1:5">
      <c r="A575" s="188" t="s">
        <v>464</v>
      </c>
      <c r="B575" s="180">
        <v>2380</v>
      </c>
      <c r="C575" s="180">
        <v>2167</v>
      </c>
      <c r="D575" s="181">
        <f t="shared" si="11"/>
        <v>0.910504201680672</v>
      </c>
      <c r="E575" s="189"/>
    </row>
    <row r="576" customHeight="true" spans="1:5">
      <c r="A576" s="185" t="s">
        <v>465</v>
      </c>
      <c r="B576" s="186">
        <f>B577</f>
        <v>0</v>
      </c>
      <c r="C576" s="186">
        <f>C577</f>
        <v>0</v>
      </c>
      <c r="D576" s="187" t="e">
        <f t="shared" si="11"/>
        <v>#DIV/0!</v>
      </c>
      <c r="E576" s="191"/>
    </row>
    <row r="577" customHeight="true" spans="1:5">
      <c r="A577" s="188" t="s">
        <v>466</v>
      </c>
      <c r="B577" s="180"/>
      <c r="C577" s="180"/>
      <c r="D577" s="181" t="e">
        <f t="shared" si="11"/>
        <v>#DIV/0!</v>
      </c>
      <c r="E577" s="189"/>
    </row>
    <row r="578" customHeight="true" spans="1:5">
      <c r="A578" s="185" t="s">
        <v>467</v>
      </c>
      <c r="B578" s="186">
        <f>SUM(B579:B586)</f>
        <v>41659</v>
      </c>
      <c r="C578" s="186">
        <f>SUM(C579:C586)</f>
        <v>41660</v>
      </c>
      <c r="D578" s="187">
        <f t="shared" si="11"/>
        <v>1.00002400441681</v>
      </c>
      <c r="E578" s="191"/>
    </row>
    <row r="579" customHeight="true" spans="1:5">
      <c r="A579" s="188" t="s">
        <v>468</v>
      </c>
      <c r="B579" s="180">
        <v>34</v>
      </c>
      <c r="C579" s="180">
        <v>35</v>
      </c>
      <c r="D579" s="181">
        <f t="shared" si="11"/>
        <v>1.02941176470588</v>
      </c>
      <c r="E579" s="189"/>
    </row>
    <row r="580" s="175" customFormat="true" customHeight="true" spans="1:44">
      <c r="A580" s="188" t="s">
        <v>469</v>
      </c>
      <c r="B580" s="180"/>
      <c r="C580" s="180"/>
      <c r="D580" s="181" t="e">
        <f t="shared" si="11"/>
        <v>#DIV/0!</v>
      </c>
      <c r="E580" s="189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  <c r="AL580" s="31"/>
      <c r="AM580" s="31"/>
      <c r="AN580" s="31"/>
      <c r="AO580" s="31"/>
      <c r="AP580" s="31"/>
      <c r="AQ580" s="31"/>
      <c r="AR580" s="31"/>
    </row>
    <row r="581" customHeight="true" spans="1:5">
      <c r="A581" s="188" t="s">
        <v>470</v>
      </c>
      <c r="B581" s="180">
        <v>580</v>
      </c>
      <c r="C581" s="180">
        <v>580</v>
      </c>
      <c r="D581" s="181">
        <f t="shared" si="11"/>
        <v>1</v>
      </c>
      <c r="E581" s="189"/>
    </row>
    <row r="582" customHeight="true" spans="1:5">
      <c r="A582" s="188" t="s">
        <v>471</v>
      </c>
      <c r="B582" s="180">
        <v>14685</v>
      </c>
      <c r="C582" s="180">
        <v>14685</v>
      </c>
      <c r="D582" s="181">
        <f t="shared" si="11"/>
        <v>1</v>
      </c>
      <c r="E582" s="189"/>
    </row>
    <row r="583" customHeight="true" spans="1:5">
      <c r="A583" s="188" t="s">
        <v>472</v>
      </c>
      <c r="B583" s="180">
        <v>10017</v>
      </c>
      <c r="C583" s="180">
        <v>10020</v>
      </c>
      <c r="D583" s="181">
        <f t="shared" si="11"/>
        <v>1.00029949086553</v>
      </c>
      <c r="E583" s="189"/>
    </row>
    <row r="584" s="175" customFormat="true" customHeight="true" spans="1:44">
      <c r="A584" s="188" t="s">
        <v>473</v>
      </c>
      <c r="B584" s="180">
        <v>16343</v>
      </c>
      <c r="C584" s="180">
        <v>16340</v>
      </c>
      <c r="D584" s="181">
        <f t="shared" si="11"/>
        <v>0.999816435171021</v>
      </c>
      <c r="E584" s="189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  <c r="AL584" s="31"/>
      <c r="AM584" s="31"/>
      <c r="AN584" s="31"/>
      <c r="AO584" s="31"/>
      <c r="AP584" s="31"/>
      <c r="AQ584" s="31"/>
      <c r="AR584" s="31"/>
    </row>
    <row r="585" customHeight="true" spans="1:5">
      <c r="A585" s="188" t="s">
        <v>474</v>
      </c>
      <c r="B585" s="180"/>
      <c r="C585" s="180"/>
      <c r="D585" s="181" t="e">
        <f t="shared" si="11"/>
        <v>#DIV/0!</v>
      </c>
      <c r="E585" s="189"/>
    </row>
    <row r="586" customHeight="true" spans="1:5">
      <c r="A586" s="188" t="s">
        <v>475</v>
      </c>
      <c r="B586" s="180"/>
      <c r="C586" s="180"/>
      <c r="D586" s="181" t="e">
        <f t="shared" si="11"/>
        <v>#DIV/0!</v>
      </c>
      <c r="E586" s="189"/>
    </row>
    <row r="587" customHeight="true" spans="1:5">
      <c r="A587" s="185" t="s">
        <v>476</v>
      </c>
      <c r="B587" s="186">
        <f>SUM(B588:B590)</f>
        <v>0</v>
      </c>
      <c r="C587" s="186">
        <f>SUM(C588:C590)</f>
        <v>0</v>
      </c>
      <c r="D587" s="187" t="e">
        <f t="shared" si="11"/>
        <v>#DIV/0!</v>
      </c>
      <c r="E587" s="191"/>
    </row>
    <row r="588" customHeight="true" spans="1:5">
      <c r="A588" s="188" t="s">
        <v>477</v>
      </c>
      <c r="B588" s="180"/>
      <c r="C588" s="180"/>
      <c r="D588" s="181" t="e">
        <f t="shared" si="11"/>
        <v>#DIV/0!</v>
      </c>
      <c r="E588" s="189"/>
    </row>
    <row r="589" customHeight="true" spans="1:5">
      <c r="A589" s="188" t="s">
        <v>478</v>
      </c>
      <c r="B589" s="180"/>
      <c r="C589" s="180"/>
      <c r="D589" s="181" t="e">
        <f t="shared" si="11"/>
        <v>#DIV/0!</v>
      </c>
      <c r="E589" s="189"/>
    </row>
    <row r="590" customHeight="true" spans="1:5">
      <c r="A590" s="188" t="s">
        <v>479</v>
      </c>
      <c r="B590" s="180"/>
      <c r="C590" s="180"/>
      <c r="D590" s="181" t="e">
        <f t="shared" si="11"/>
        <v>#DIV/0!</v>
      </c>
      <c r="E590" s="189"/>
    </row>
    <row r="591" customHeight="true" spans="1:5">
      <c r="A591" s="185" t="s">
        <v>480</v>
      </c>
      <c r="B591" s="186">
        <f>SUM(B592:B600)</f>
        <v>5462</v>
      </c>
      <c r="C591" s="186">
        <f>SUM(C592:C600)</f>
        <v>5430</v>
      </c>
      <c r="D591" s="187">
        <f t="shared" si="11"/>
        <v>0.994141340168436</v>
      </c>
      <c r="E591" s="191"/>
    </row>
    <row r="592" customHeight="true" spans="1:5">
      <c r="A592" s="188" t="s">
        <v>481</v>
      </c>
      <c r="B592" s="180">
        <v>1604</v>
      </c>
      <c r="C592" s="180">
        <v>1600</v>
      </c>
      <c r="D592" s="181">
        <f t="shared" si="11"/>
        <v>0.997506234413965</v>
      </c>
      <c r="E592" s="189"/>
    </row>
    <row r="593" s="175" customFormat="true" customHeight="true" spans="1:44">
      <c r="A593" s="188" t="s">
        <v>482</v>
      </c>
      <c r="B593" s="180"/>
      <c r="C593" s="180"/>
      <c r="D593" s="181" t="e">
        <f t="shared" si="11"/>
        <v>#DIV/0!</v>
      </c>
      <c r="E593" s="189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  <c r="AK593" s="31"/>
      <c r="AL593" s="31"/>
      <c r="AM593" s="31"/>
      <c r="AN593" s="31"/>
      <c r="AO593" s="31"/>
      <c r="AP593" s="31"/>
      <c r="AQ593" s="31"/>
      <c r="AR593" s="31"/>
    </row>
    <row r="594" customHeight="true" spans="1:5">
      <c r="A594" s="188" t="s">
        <v>483</v>
      </c>
      <c r="B594" s="180"/>
      <c r="C594" s="180"/>
      <c r="D594" s="181" t="e">
        <f t="shared" si="11"/>
        <v>#DIV/0!</v>
      </c>
      <c r="E594" s="189"/>
    </row>
    <row r="595" customHeight="true" spans="1:5">
      <c r="A595" s="188" t="s">
        <v>484</v>
      </c>
      <c r="B595" s="180">
        <v>3635</v>
      </c>
      <c r="C595" s="180">
        <v>3600</v>
      </c>
      <c r="D595" s="181">
        <f t="shared" si="11"/>
        <v>0.990371389270977</v>
      </c>
      <c r="E595" s="189"/>
    </row>
    <row r="596" customHeight="true" spans="1:5">
      <c r="A596" s="188" t="s">
        <v>485</v>
      </c>
      <c r="B596" s="180"/>
      <c r="C596" s="180"/>
      <c r="D596" s="181" t="e">
        <f t="shared" si="11"/>
        <v>#DIV/0!</v>
      </c>
      <c r="E596" s="189"/>
    </row>
    <row r="597" customHeight="true" spans="1:5">
      <c r="A597" s="188" t="s">
        <v>486</v>
      </c>
      <c r="B597" s="180"/>
      <c r="C597" s="180"/>
      <c r="D597" s="181" t="e">
        <f t="shared" si="11"/>
        <v>#DIV/0!</v>
      </c>
      <c r="E597" s="189"/>
    </row>
    <row r="598" customHeight="true" spans="1:5">
      <c r="A598" s="188" t="s">
        <v>487</v>
      </c>
      <c r="B598" s="180"/>
      <c r="C598" s="180"/>
      <c r="D598" s="181" t="e">
        <f t="shared" si="11"/>
        <v>#DIV/0!</v>
      </c>
      <c r="E598" s="189"/>
    </row>
    <row r="599" customHeight="true" spans="1:5">
      <c r="A599" s="188" t="s">
        <v>488</v>
      </c>
      <c r="B599" s="180"/>
      <c r="C599" s="180"/>
      <c r="D599" s="181" t="e">
        <f t="shared" si="11"/>
        <v>#DIV/0!</v>
      </c>
      <c r="E599" s="189"/>
    </row>
    <row r="600" customHeight="true" spans="1:5">
      <c r="A600" s="188" t="s">
        <v>489</v>
      </c>
      <c r="B600" s="180">
        <v>223</v>
      </c>
      <c r="C600" s="180">
        <v>230</v>
      </c>
      <c r="D600" s="181">
        <f t="shared" si="11"/>
        <v>1.03139013452915</v>
      </c>
      <c r="E600" s="189"/>
    </row>
    <row r="601" s="175" customFormat="true" customHeight="true" spans="1:44">
      <c r="A601" s="185" t="s">
        <v>490</v>
      </c>
      <c r="B601" s="186">
        <f>SUM(B602:B608)</f>
        <v>4376</v>
      </c>
      <c r="C601" s="186">
        <f>SUM(C602:C608)</f>
        <v>4320</v>
      </c>
      <c r="D601" s="187">
        <f t="shared" si="11"/>
        <v>0.987202925045704</v>
      </c>
      <c r="E601" s="19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  <c r="AL601" s="31"/>
      <c r="AM601" s="31"/>
      <c r="AN601" s="31"/>
      <c r="AO601" s="31"/>
      <c r="AP601" s="31"/>
      <c r="AQ601" s="31"/>
      <c r="AR601" s="31"/>
    </row>
    <row r="602" customHeight="true" spans="1:5">
      <c r="A602" s="188" t="s">
        <v>491</v>
      </c>
      <c r="B602" s="180">
        <v>59</v>
      </c>
      <c r="C602" s="180">
        <v>60</v>
      </c>
      <c r="D602" s="181">
        <f t="shared" si="11"/>
        <v>1.01694915254237</v>
      </c>
      <c r="E602" s="189"/>
    </row>
    <row r="603" customHeight="true" spans="1:5">
      <c r="A603" s="188" t="s">
        <v>492</v>
      </c>
      <c r="B603" s="180">
        <v>625</v>
      </c>
      <c r="C603" s="180">
        <v>625</v>
      </c>
      <c r="D603" s="181">
        <f t="shared" si="11"/>
        <v>1</v>
      </c>
      <c r="E603" s="189"/>
    </row>
    <row r="604" customHeight="true" spans="1:5">
      <c r="A604" s="188" t="s">
        <v>493</v>
      </c>
      <c r="B604" s="180">
        <v>249</v>
      </c>
      <c r="C604" s="180">
        <v>250</v>
      </c>
      <c r="D604" s="181">
        <f t="shared" si="11"/>
        <v>1.00401606425703</v>
      </c>
      <c r="E604" s="189"/>
    </row>
    <row r="605" customHeight="true" spans="1:5">
      <c r="A605" s="188" t="s">
        <v>494</v>
      </c>
      <c r="B605" s="180"/>
      <c r="C605" s="180"/>
      <c r="D605" s="181" t="e">
        <f t="shared" si="11"/>
        <v>#DIV/0!</v>
      </c>
      <c r="E605" s="189"/>
    </row>
    <row r="606" customHeight="true" spans="1:5">
      <c r="A606" s="188" t="s">
        <v>495</v>
      </c>
      <c r="B606" s="180">
        <v>1355</v>
      </c>
      <c r="C606" s="180">
        <v>1355</v>
      </c>
      <c r="D606" s="181">
        <f t="shared" si="11"/>
        <v>1</v>
      </c>
      <c r="E606" s="189"/>
    </row>
    <row r="607" s="175" customFormat="true" customHeight="true" spans="1:44">
      <c r="A607" s="188" t="s">
        <v>496</v>
      </c>
      <c r="B607" s="180">
        <v>222</v>
      </c>
      <c r="C607" s="180">
        <v>230</v>
      </c>
      <c r="D607" s="181">
        <f t="shared" si="11"/>
        <v>1.03603603603604</v>
      </c>
      <c r="E607" s="189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  <c r="AL607" s="31"/>
      <c r="AM607" s="31"/>
      <c r="AN607" s="31"/>
      <c r="AO607" s="31"/>
      <c r="AP607" s="31"/>
      <c r="AQ607" s="31"/>
      <c r="AR607" s="31"/>
    </row>
    <row r="608" customHeight="true" spans="1:5">
      <c r="A608" s="188" t="s">
        <v>497</v>
      </c>
      <c r="B608" s="180">
        <v>1866</v>
      </c>
      <c r="C608" s="180">
        <v>1800</v>
      </c>
      <c r="D608" s="181">
        <f t="shared" si="11"/>
        <v>0.964630225080386</v>
      </c>
      <c r="E608" s="189"/>
    </row>
    <row r="609" customHeight="true" spans="1:5">
      <c r="A609" s="185" t="s">
        <v>498</v>
      </c>
      <c r="B609" s="186">
        <f>SUM(B610:B615)</f>
        <v>12119</v>
      </c>
      <c r="C609" s="186">
        <f>SUM(C610:C615)</f>
        <v>17118</v>
      </c>
      <c r="D609" s="187">
        <f t="shared" si="11"/>
        <v>1.41249277993234</v>
      </c>
      <c r="E609" s="191"/>
    </row>
    <row r="610" customHeight="true" spans="1:5">
      <c r="A610" s="188" t="s">
        <v>499</v>
      </c>
      <c r="B610" s="180">
        <v>965</v>
      </c>
      <c r="C610" s="180">
        <v>960</v>
      </c>
      <c r="D610" s="181">
        <f t="shared" si="11"/>
        <v>0.994818652849741</v>
      </c>
      <c r="E610" s="189"/>
    </row>
    <row r="611" customHeight="true" spans="1:5">
      <c r="A611" s="188" t="s">
        <v>500</v>
      </c>
      <c r="B611" s="180">
        <v>9439</v>
      </c>
      <c r="C611" s="180">
        <v>9500</v>
      </c>
      <c r="D611" s="181">
        <f t="shared" si="11"/>
        <v>1.00646254899883</v>
      </c>
      <c r="E611" s="189"/>
    </row>
    <row r="612" customHeight="true" spans="1:5">
      <c r="A612" s="188" t="s">
        <v>501</v>
      </c>
      <c r="B612" s="180">
        <v>398</v>
      </c>
      <c r="C612" s="180">
        <v>398</v>
      </c>
      <c r="D612" s="181">
        <f t="shared" si="11"/>
        <v>1</v>
      </c>
      <c r="E612" s="189"/>
    </row>
    <row r="613" customHeight="true" spans="1:5">
      <c r="A613" s="188" t="s">
        <v>502</v>
      </c>
      <c r="B613" s="180"/>
      <c r="C613" s="180"/>
      <c r="D613" s="181" t="e">
        <f t="shared" si="11"/>
        <v>#DIV/0!</v>
      </c>
      <c r="E613" s="189"/>
    </row>
    <row r="614" s="175" customFormat="true" customHeight="true" spans="1:44">
      <c r="A614" s="188" t="s">
        <v>503</v>
      </c>
      <c r="B614" s="180">
        <v>266</v>
      </c>
      <c r="C614" s="180">
        <v>260</v>
      </c>
      <c r="D614" s="181">
        <f t="shared" si="11"/>
        <v>0.977443609022556</v>
      </c>
      <c r="E614" s="189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  <c r="AK614" s="31"/>
      <c r="AL614" s="31"/>
      <c r="AM614" s="31"/>
      <c r="AN614" s="31"/>
      <c r="AO614" s="31"/>
      <c r="AP614" s="31"/>
      <c r="AQ614" s="31"/>
      <c r="AR614" s="31"/>
    </row>
    <row r="615" customHeight="true" spans="1:5">
      <c r="A615" s="188" t="s">
        <v>504</v>
      </c>
      <c r="B615" s="180">
        <v>1051</v>
      </c>
      <c r="C615" s="180">
        <v>6000</v>
      </c>
      <c r="D615" s="181">
        <f t="shared" si="11"/>
        <v>5.70884871550904</v>
      </c>
      <c r="E615" s="189"/>
    </row>
    <row r="616" customHeight="true" spans="1:5">
      <c r="A616" s="185" t="s">
        <v>505</v>
      </c>
      <c r="B616" s="186">
        <f>SUM(B617:B623)</f>
        <v>6341</v>
      </c>
      <c r="C616" s="186">
        <f>SUM(C617:C623)</f>
        <v>6350</v>
      </c>
      <c r="D616" s="187">
        <f t="shared" si="11"/>
        <v>1.00141933448983</v>
      </c>
      <c r="E616" s="191"/>
    </row>
    <row r="617" customHeight="true" spans="1:5">
      <c r="A617" s="188" t="s">
        <v>506</v>
      </c>
      <c r="B617" s="180">
        <v>335</v>
      </c>
      <c r="C617" s="180">
        <v>340</v>
      </c>
      <c r="D617" s="181">
        <f t="shared" si="11"/>
        <v>1.01492537313433</v>
      </c>
      <c r="E617" s="189"/>
    </row>
    <row r="618" customHeight="true" spans="1:5">
      <c r="A618" s="188" t="s">
        <v>507</v>
      </c>
      <c r="B618" s="180">
        <v>5678</v>
      </c>
      <c r="C618" s="180">
        <v>5680</v>
      </c>
      <c r="D618" s="181">
        <f t="shared" si="11"/>
        <v>1.00035223670306</v>
      </c>
      <c r="E618" s="189"/>
    </row>
    <row r="619" customHeight="true" spans="1:5">
      <c r="A619" s="188" t="s">
        <v>508</v>
      </c>
      <c r="B619" s="180"/>
      <c r="C619" s="180"/>
      <c r="D619" s="181" t="e">
        <f t="shared" si="11"/>
        <v>#DIV/0!</v>
      </c>
      <c r="E619" s="189"/>
    </row>
    <row r="620" customHeight="true" spans="1:5">
      <c r="A620" s="188" t="s">
        <v>509</v>
      </c>
      <c r="B620" s="180"/>
      <c r="C620" s="180"/>
      <c r="D620" s="181" t="e">
        <f t="shared" si="11"/>
        <v>#DIV/0!</v>
      </c>
      <c r="E620" s="189"/>
    </row>
    <row r="621" customHeight="true" spans="1:5">
      <c r="A621" s="188" t="s">
        <v>510</v>
      </c>
      <c r="B621" s="180">
        <v>328</v>
      </c>
      <c r="C621" s="180">
        <v>330</v>
      </c>
      <c r="D621" s="181">
        <f t="shared" si="11"/>
        <v>1.00609756097561</v>
      </c>
      <c r="E621" s="189"/>
    </row>
    <row r="622" customHeight="true" spans="1:5">
      <c r="A622" s="188" t="s">
        <v>511</v>
      </c>
      <c r="B622" s="180"/>
      <c r="C622" s="180"/>
      <c r="D622" s="181" t="e">
        <f t="shared" si="11"/>
        <v>#DIV/0!</v>
      </c>
      <c r="E622" s="189"/>
    </row>
    <row r="623" s="175" customFormat="true" customHeight="true" spans="1:44">
      <c r="A623" s="188" t="s">
        <v>512</v>
      </c>
      <c r="B623" s="180"/>
      <c r="C623" s="180"/>
      <c r="D623" s="181" t="e">
        <f t="shared" si="11"/>
        <v>#DIV/0!</v>
      </c>
      <c r="E623" s="189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31"/>
      <c r="AN623" s="31"/>
      <c r="AO623" s="31"/>
      <c r="AP623" s="31"/>
      <c r="AQ623" s="31"/>
      <c r="AR623" s="31"/>
    </row>
    <row r="624" customHeight="true" spans="1:5">
      <c r="A624" s="185" t="s">
        <v>513</v>
      </c>
      <c r="B624" s="186">
        <f>SUM(B625:B632)</f>
        <v>3723</v>
      </c>
      <c r="C624" s="186">
        <f>SUM(C625:C632)</f>
        <v>3850</v>
      </c>
      <c r="D624" s="187">
        <f t="shared" si="11"/>
        <v>1.03411227504701</v>
      </c>
      <c r="E624" s="191"/>
    </row>
    <row r="625" customHeight="true" spans="1:5">
      <c r="A625" s="188" t="s">
        <v>77</v>
      </c>
      <c r="B625" s="180">
        <v>240</v>
      </c>
      <c r="C625" s="180">
        <v>240</v>
      </c>
      <c r="D625" s="181">
        <f t="shared" si="11"/>
        <v>1</v>
      </c>
      <c r="E625" s="189"/>
    </row>
    <row r="626" customHeight="true" spans="1:5">
      <c r="A626" s="188" t="s">
        <v>78</v>
      </c>
      <c r="B626" s="180"/>
      <c r="C626" s="180"/>
      <c r="D626" s="181" t="e">
        <f t="shared" si="11"/>
        <v>#DIV/0!</v>
      </c>
      <c r="E626" s="189"/>
    </row>
    <row r="627" customHeight="true" spans="1:5">
      <c r="A627" s="188" t="s">
        <v>79</v>
      </c>
      <c r="B627" s="180"/>
      <c r="C627" s="180"/>
      <c r="D627" s="181" t="e">
        <f t="shared" si="11"/>
        <v>#DIV/0!</v>
      </c>
      <c r="E627" s="189"/>
    </row>
    <row r="628" customHeight="true" spans="1:5">
      <c r="A628" s="188" t="s">
        <v>514</v>
      </c>
      <c r="B628" s="180">
        <v>258</v>
      </c>
      <c r="C628" s="180">
        <v>260</v>
      </c>
      <c r="D628" s="181">
        <f t="shared" si="11"/>
        <v>1.0077519379845</v>
      </c>
      <c r="E628" s="189"/>
    </row>
    <row r="629" s="175" customFormat="true" customHeight="true" spans="1:44">
      <c r="A629" s="188" t="s">
        <v>515</v>
      </c>
      <c r="B629" s="180">
        <v>1116</v>
      </c>
      <c r="C629" s="180">
        <v>1200</v>
      </c>
      <c r="D629" s="181">
        <f t="shared" si="11"/>
        <v>1.0752688172043</v>
      </c>
      <c r="E629" s="189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  <c r="AL629" s="31"/>
      <c r="AM629" s="31"/>
      <c r="AN629" s="31"/>
      <c r="AO629" s="31"/>
      <c r="AP629" s="31"/>
      <c r="AQ629" s="31"/>
      <c r="AR629" s="31"/>
    </row>
    <row r="630" customHeight="true" spans="1:5">
      <c r="A630" s="188" t="s">
        <v>516</v>
      </c>
      <c r="B630" s="180"/>
      <c r="C630" s="180"/>
      <c r="D630" s="181" t="e">
        <f t="shared" si="11"/>
        <v>#DIV/0!</v>
      </c>
      <c r="E630" s="189"/>
    </row>
    <row r="631" customHeight="true" spans="1:5">
      <c r="A631" s="188" t="s">
        <v>517</v>
      </c>
      <c r="B631" s="180">
        <v>1052</v>
      </c>
      <c r="C631" s="180">
        <v>1050</v>
      </c>
      <c r="D631" s="181">
        <f t="shared" si="11"/>
        <v>0.998098859315589</v>
      </c>
      <c r="E631" s="189"/>
    </row>
    <row r="632" customHeight="true" spans="1:5">
      <c r="A632" s="188" t="s">
        <v>518</v>
      </c>
      <c r="B632" s="180">
        <v>1057</v>
      </c>
      <c r="C632" s="180">
        <v>1100</v>
      </c>
      <c r="D632" s="181">
        <f t="shared" si="11"/>
        <v>1.0406811731315</v>
      </c>
      <c r="E632" s="189"/>
    </row>
    <row r="633" customHeight="true" spans="1:5">
      <c r="A633" s="185" t="s">
        <v>519</v>
      </c>
      <c r="B633" s="186">
        <f>SUM(B634:B637)</f>
        <v>0</v>
      </c>
      <c r="C633" s="186">
        <f>SUM(C634:C637)</f>
        <v>0</v>
      </c>
      <c r="D633" s="187" t="e">
        <f t="shared" si="11"/>
        <v>#DIV/0!</v>
      </c>
      <c r="E633" s="191"/>
    </row>
    <row r="634" s="175" customFormat="true" customHeight="true" spans="1:44">
      <c r="A634" s="188" t="s">
        <v>77</v>
      </c>
      <c r="B634" s="180"/>
      <c r="C634" s="180"/>
      <c r="D634" s="181" t="e">
        <f t="shared" ref="D634:D697" si="12">C634/B634</f>
        <v>#DIV/0!</v>
      </c>
      <c r="E634" s="189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  <c r="AK634" s="31"/>
      <c r="AL634" s="31"/>
      <c r="AM634" s="31"/>
      <c r="AN634" s="31"/>
      <c r="AO634" s="31"/>
      <c r="AP634" s="31"/>
      <c r="AQ634" s="31"/>
      <c r="AR634" s="31"/>
    </row>
    <row r="635" customHeight="true" spans="1:5">
      <c r="A635" s="188" t="s">
        <v>78</v>
      </c>
      <c r="B635" s="180"/>
      <c r="C635" s="180"/>
      <c r="D635" s="181" t="e">
        <f t="shared" si="12"/>
        <v>#DIV/0!</v>
      </c>
      <c r="E635" s="189"/>
    </row>
    <row r="636" customHeight="true" spans="1:5">
      <c r="A636" s="188" t="s">
        <v>79</v>
      </c>
      <c r="B636" s="180"/>
      <c r="C636" s="180"/>
      <c r="D636" s="181" t="e">
        <f t="shared" si="12"/>
        <v>#DIV/0!</v>
      </c>
      <c r="E636" s="189"/>
    </row>
    <row r="637" s="175" customFormat="true" customHeight="true" spans="1:44">
      <c r="A637" s="188" t="s">
        <v>520</v>
      </c>
      <c r="B637" s="180"/>
      <c r="C637" s="180"/>
      <c r="D637" s="181" t="e">
        <f t="shared" si="12"/>
        <v>#DIV/0!</v>
      </c>
      <c r="E637" s="189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  <c r="AK637" s="31"/>
      <c r="AL637" s="31"/>
      <c r="AM637" s="31"/>
      <c r="AN637" s="31"/>
      <c r="AO637" s="31"/>
      <c r="AP637" s="31"/>
      <c r="AQ637" s="31"/>
      <c r="AR637" s="31"/>
    </row>
    <row r="638" customHeight="true" spans="1:5">
      <c r="A638" s="185" t="s">
        <v>521</v>
      </c>
      <c r="B638" s="186">
        <f>SUM(B639:B640)</f>
        <v>4968</v>
      </c>
      <c r="C638" s="186">
        <f>SUM(C639:C640)</f>
        <v>5000</v>
      </c>
      <c r="D638" s="187">
        <f t="shared" si="12"/>
        <v>1.00644122383253</v>
      </c>
      <c r="E638" s="191"/>
    </row>
    <row r="639" customHeight="true" spans="1:5">
      <c r="A639" s="188" t="s">
        <v>522</v>
      </c>
      <c r="B639" s="180">
        <v>3255</v>
      </c>
      <c r="C639" s="180">
        <v>3300</v>
      </c>
      <c r="D639" s="181">
        <f t="shared" si="12"/>
        <v>1.01382488479263</v>
      </c>
      <c r="E639" s="189"/>
    </row>
    <row r="640" s="175" customFormat="true" customHeight="true" spans="1:44">
      <c r="A640" s="188" t="s">
        <v>523</v>
      </c>
      <c r="B640" s="180">
        <v>1713</v>
      </c>
      <c r="C640" s="180">
        <v>1700</v>
      </c>
      <c r="D640" s="181">
        <f t="shared" si="12"/>
        <v>0.99241097489784</v>
      </c>
      <c r="E640" s="189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  <c r="AK640" s="31"/>
      <c r="AL640" s="31"/>
      <c r="AM640" s="31"/>
      <c r="AN640" s="31"/>
      <c r="AO640" s="31"/>
      <c r="AP640" s="31"/>
      <c r="AQ640" s="31"/>
      <c r="AR640" s="31"/>
    </row>
    <row r="641" customHeight="true" spans="1:5">
      <c r="A641" s="185" t="s">
        <v>524</v>
      </c>
      <c r="B641" s="186">
        <f>SUM(B642:B643)</f>
        <v>100</v>
      </c>
      <c r="C641" s="186">
        <f>SUM(C642:C643)</f>
        <v>100</v>
      </c>
      <c r="D641" s="187">
        <f t="shared" si="12"/>
        <v>1</v>
      </c>
      <c r="E641" s="191"/>
    </row>
    <row r="642" customHeight="true" spans="1:5">
      <c r="A642" s="188" t="s">
        <v>525</v>
      </c>
      <c r="B642" s="180">
        <v>100</v>
      </c>
      <c r="C642" s="180">
        <v>100</v>
      </c>
      <c r="D642" s="181">
        <f t="shared" si="12"/>
        <v>1</v>
      </c>
      <c r="E642" s="189"/>
    </row>
    <row r="643" s="175" customFormat="true" customHeight="true" spans="1:44">
      <c r="A643" s="188" t="s">
        <v>526</v>
      </c>
      <c r="B643" s="180">
        <v>0</v>
      </c>
      <c r="C643" s="180">
        <v>0</v>
      </c>
      <c r="D643" s="181" t="e">
        <f t="shared" si="12"/>
        <v>#DIV/0!</v>
      </c>
      <c r="E643" s="189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  <c r="AL643" s="31"/>
      <c r="AM643" s="31"/>
      <c r="AN643" s="31"/>
      <c r="AO643" s="31"/>
      <c r="AP643" s="31"/>
      <c r="AQ643" s="31"/>
      <c r="AR643" s="31"/>
    </row>
    <row r="644" customHeight="true" spans="1:5">
      <c r="A644" s="185" t="s">
        <v>527</v>
      </c>
      <c r="B644" s="186">
        <f>SUM(B645:B646)</f>
        <v>200</v>
      </c>
      <c r="C644" s="186">
        <f>SUM(C645:C646)</f>
        <v>200</v>
      </c>
      <c r="D644" s="187">
        <f t="shared" si="12"/>
        <v>1</v>
      </c>
      <c r="E644" s="191"/>
    </row>
    <row r="645" customHeight="true" spans="1:5">
      <c r="A645" s="188" t="s">
        <v>528</v>
      </c>
      <c r="B645" s="180">
        <v>150</v>
      </c>
      <c r="C645" s="180">
        <v>150</v>
      </c>
      <c r="D645" s="181">
        <f t="shared" si="12"/>
        <v>1</v>
      </c>
      <c r="E645" s="189"/>
    </row>
    <row r="646" s="175" customFormat="true" customHeight="true" spans="1:44">
      <c r="A646" s="188" t="s">
        <v>529</v>
      </c>
      <c r="B646" s="180">
        <v>50</v>
      </c>
      <c r="C646" s="180">
        <v>50</v>
      </c>
      <c r="D646" s="181">
        <f t="shared" si="12"/>
        <v>1</v>
      </c>
      <c r="E646" s="189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  <c r="AK646" s="31"/>
      <c r="AL646" s="31"/>
      <c r="AM646" s="31"/>
      <c r="AN646" s="31"/>
      <c r="AO646" s="31"/>
      <c r="AP646" s="31"/>
      <c r="AQ646" s="31"/>
      <c r="AR646" s="31"/>
    </row>
    <row r="647" customHeight="true" spans="1:5">
      <c r="A647" s="185" t="s">
        <v>530</v>
      </c>
      <c r="B647" s="186">
        <f>SUM(B648:B649)</f>
        <v>0</v>
      </c>
      <c r="C647" s="186">
        <f>SUM(C648:C649)</f>
        <v>0</v>
      </c>
      <c r="D647" s="187" t="e">
        <f t="shared" si="12"/>
        <v>#DIV/0!</v>
      </c>
      <c r="E647" s="191"/>
    </row>
    <row r="648" customHeight="true" spans="1:5">
      <c r="A648" s="188" t="s">
        <v>531</v>
      </c>
      <c r="B648" s="180"/>
      <c r="C648" s="180"/>
      <c r="D648" s="181" t="e">
        <f t="shared" si="12"/>
        <v>#DIV/0!</v>
      </c>
      <c r="E648" s="189"/>
    </row>
    <row r="649" s="175" customFormat="true" customHeight="true" spans="1:44">
      <c r="A649" s="188" t="s">
        <v>532</v>
      </c>
      <c r="B649" s="180"/>
      <c r="C649" s="180"/>
      <c r="D649" s="181" t="e">
        <f t="shared" si="12"/>
        <v>#DIV/0!</v>
      </c>
      <c r="E649" s="189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  <c r="AK649" s="31"/>
      <c r="AL649" s="31"/>
      <c r="AM649" s="31"/>
      <c r="AN649" s="31"/>
      <c r="AO649" s="31"/>
      <c r="AP649" s="31"/>
      <c r="AQ649" s="31"/>
      <c r="AR649" s="31"/>
    </row>
    <row r="650" customHeight="true" spans="1:5">
      <c r="A650" s="185" t="s">
        <v>533</v>
      </c>
      <c r="B650" s="186">
        <f>SUM(B651:B652)</f>
        <v>29</v>
      </c>
      <c r="C650" s="186">
        <f>SUM(C651:C652)</f>
        <v>30</v>
      </c>
      <c r="D650" s="187">
        <f t="shared" si="12"/>
        <v>1.03448275862069</v>
      </c>
      <c r="E650" s="191"/>
    </row>
    <row r="651" customHeight="true" spans="1:5">
      <c r="A651" s="188" t="s">
        <v>534</v>
      </c>
      <c r="B651" s="180"/>
      <c r="C651" s="180"/>
      <c r="D651" s="181" t="e">
        <f t="shared" si="12"/>
        <v>#DIV/0!</v>
      </c>
      <c r="E651" s="189"/>
    </row>
    <row r="652" customHeight="true" spans="1:5">
      <c r="A652" s="188" t="s">
        <v>535</v>
      </c>
      <c r="B652" s="180">
        <v>29</v>
      </c>
      <c r="C652" s="180">
        <v>30</v>
      </c>
      <c r="D652" s="181">
        <f t="shared" si="12"/>
        <v>1.03448275862069</v>
      </c>
      <c r="E652" s="189"/>
    </row>
    <row r="653" s="175" customFormat="true" customHeight="true" spans="1:44">
      <c r="A653" s="185" t="s">
        <v>536</v>
      </c>
      <c r="B653" s="186">
        <f>SUM(B654:B656)</f>
        <v>1632</v>
      </c>
      <c r="C653" s="186">
        <f>SUM(C654:C656)</f>
        <v>9300</v>
      </c>
      <c r="D653" s="187">
        <f t="shared" si="12"/>
        <v>5.69852941176471</v>
      </c>
      <c r="E653" s="19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  <c r="AL653" s="31"/>
      <c r="AM653" s="31"/>
      <c r="AN653" s="31"/>
      <c r="AO653" s="31"/>
      <c r="AP653" s="31"/>
      <c r="AQ653" s="31"/>
      <c r="AR653" s="31"/>
    </row>
    <row r="654" customHeight="true" spans="1:5">
      <c r="A654" s="188" t="s">
        <v>537</v>
      </c>
      <c r="B654" s="180"/>
      <c r="C654" s="180"/>
      <c r="D654" s="181" t="e">
        <f t="shared" si="12"/>
        <v>#DIV/0!</v>
      </c>
      <c r="E654" s="189"/>
    </row>
    <row r="655" customHeight="true" spans="1:5">
      <c r="A655" s="188" t="s">
        <v>538</v>
      </c>
      <c r="B655" s="180">
        <v>1632</v>
      </c>
      <c r="C655" s="180">
        <v>9300</v>
      </c>
      <c r="D655" s="181">
        <f t="shared" si="12"/>
        <v>5.69852941176471</v>
      </c>
      <c r="E655" s="189"/>
    </row>
    <row r="656" customHeight="true" spans="1:5">
      <c r="A656" s="188" t="s">
        <v>539</v>
      </c>
      <c r="B656" s="180"/>
      <c r="C656" s="180"/>
      <c r="D656" s="181" t="e">
        <f t="shared" si="12"/>
        <v>#DIV/0!</v>
      </c>
      <c r="E656" s="189"/>
    </row>
    <row r="657" customHeight="true" spans="1:5">
      <c r="A657" s="185" t="s">
        <v>540</v>
      </c>
      <c r="B657" s="186">
        <f>SUM(B658:B660)</f>
        <v>0</v>
      </c>
      <c r="C657" s="186">
        <f>SUM(C658:C660)</f>
        <v>0</v>
      </c>
      <c r="D657" s="187" t="e">
        <f t="shared" si="12"/>
        <v>#DIV/0!</v>
      </c>
      <c r="E657" s="191"/>
    </row>
    <row r="658" s="175" customFormat="true" customHeight="true" spans="1:44">
      <c r="A658" s="188" t="s">
        <v>541</v>
      </c>
      <c r="B658" s="180"/>
      <c r="C658" s="180"/>
      <c r="D658" s="181" t="e">
        <f t="shared" si="12"/>
        <v>#DIV/0!</v>
      </c>
      <c r="E658" s="189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  <c r="AK658" s="31"/>
      <c r="AL658" s="31"/>
      <c r="AM658" s="31"/>
      <c r="AN658" s="31"/>
      <c r="AO658" s="31"/>
      <c r="AP658" s="31"/>
      <c r="AQ658" s="31"/>
      <c r="AR658" s="31"/>
    </row>
    <row r="659" s="176" customFormat="true" customHeight="true" spans="1:44">
      <c r="A659" s="188" t="s">
        <v>542</v>
      </c>
      <c r="B659" s="180"/>
      <c r="C659" s="180"/>
      <c r="D659" s="181" t="e">
        <f t="shared" si="12"/>
        <v>#DIV/0!</v>
      </c>
      <c r="E659" s="189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  <c r="AK659" s="31"/>
      <c r="AL659" s="31"/>
      <c r="AM659" s="31"/>
      <c r="AN659" s="31"/>
      <c r="AO659" s="31"/>
      <c r="AP659" s="31"/>
      <c r="AQ659" s="31"/>
      <c r="AR659" s="31"/>
    </row>
    <row r="660" s="175" customFormat="true" customHeight="true" spans="1:44">
      <c r="A660" s="188" t="s">
        <v>543</v>
      </c>
      <c r="B660" s="180"/>
      <c r="C660" s="180"/>
      <c r="D660" s="181" t="e">
        <f t="shared" si="12"/>
        <v>#DIV/0!</v>
      </c>
      <c r="E660" s="189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  <c r="AK660" s="31"/>
      <c r="AL660" s="31"/>
      <c r="AM660" s="31"/>
      <c r="AN660" s="31"/>
      <c r="AO660" s="31"/>
      <c r="AP660" s="31"/>
      <c r="AQ660" s="31"/>
      <c r="AR660" s="31"/>
    </row>
    <row r="661" customHeight="true" spans="1:5">
      <c r="A661" s="185" t="s">
        <v>544</v>
      </c>
      <c r="B661" s="186">
        <f>SUM(B662:B668)</f>
        <v>1461</v>
      </c>
      <c r="C661" s="186">
        <f>SUM(C662:C668)</f>
        <v>1563</v>
      </c>
      <c r="D661" s="187">
        <f t="shared" si="12"/>
        <v>1.06981519507187</v>
      </c>
      <c r="E661" s="191"/>
    </row>
    <row r="662" customHeight="true" spans="1:5">
      <c r="A662" s="188" t="s">
        <v>77</v>
      </c>
      <c r="B662" s="180">
        <v>245</v>
      </c>
      <c r="C662" s="180">
        <v>300</v>
      </c>
      <c r="D662" s="181">
        <f t="shared" si="12"/>
        <v>1.22448979591837</v>
      </c>
      <c r="E662" s="189"/>
    </row>
    <row r="663" customHeight="true" spans="1:5">
      <c r="A663" s="188" t="s">
        <v>78</v>
      </c>
      <c r="B663" s="180"/>
      <c r="C663" s="180"/>
      <c r="D663" s="181" t="e">
        <f t="shared" si="12"/>
        <v>#DIV/0!</v>
      </c>
      <c r="E663" s="189"/>
    </row>
    <row r="664" customHeight="true" spans="1:5">
      <c r="A664" s="188" t="s">
        <v>79</v>
      </c>
      <c r="B664" s="180"/>
      <c r="C664" s="180"/>
      <c r="D664" s="181" t="e">
        <f t="shared" si="12"/>
        <v>#DIV/0!</v>
      </c>
      <c r="E664" s="189"/>
    </row>
    <row r="665" s="175" customFormat="true" customHeight="true" spans="1:44">
      <c r="A665" s="188" t="s">
        <v>545</v>
      </c>
      <c r="B665" s="180">
        <v>147</v>
      </c>
      <c r="C665" s="180">
        <v>150</v>
      </c>
      <c r="D665" s="181">
        <f t="shared" si="12"/>
        <v>1.02040816326531</v>
      </c>
      <c r="E665" s="189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  <c r="AK665" s="31"/>
      <c r="AL665" s="31"/>
      <c r="AM665" s="31"/>
      <c r="AN665" s="31"/>
      <c r="AO665" s="31"/>
      <c r="AP665" s="31"/>
      <c r="AQ665" s="31"/>
      <c r="AR665" s="31"/>
    </row>
    <row r="666" customHeight="true" spans="1:5">
      <c r="A666" s="188" t="s">
        <v>546</v>
      </c>
      <c r="B666" s="180"/>
      <c r="C666" s="180"/>
      <c r="D666" s="181" t="e">
        <f t="shared" si="12"/>
        <v>#DIV/0!</v>
      </c>
      <c r="E666" s="189"/>
    </row>
    <row r="667" customHeight="true" spans="1:5">
      <c r="A667" s="188" t="s">
        <v>86</v>
      </c>
      <c r="B667" s="180">
        <v>551</v>
      </c>
      <c r="C667" s="180">
        <v>613</v>
      </c>
      <c r="D667" s="181">
        <f t="shared" si="12"/>
        <v>1.11252268602541</v>
      </c>
      <c r="E667" s="189"/>
    </row>
    <row r="668" customHeight="true" spans="1:5">
      <c r="A668" s="188" t="s">
        <v>547</v>
      </c>
      <c r="B668" s="180">
        <v>518</v>
      </c>
      <c r="C668" s="180">
        <v>500</v>
      </c>
      <c r="D668" s="181">
        <f t="shared" si="12"/>
        <v>0.965250965250965</v>
      </c>
      <c r="E668" s="189"/>
    </row>
    <row r="669" customHeight="true" spans="1:5">
      <c r="A669" s="185" t="s">
        <v>548</v>
      </c>
      <c r="B669" s="186">
        <f>SUM(B670:B671)</f>
        <v>0</v>
      </c>
      <c r="C669" s="186">
        <f>SUM(C670:C671)</f>
        <v>0</v>
      </c>
      <c r="D669" s="187" t="e">
        <f t="shared" si="12"/>
        <v>#DIV/0!</v>
      </c>
      <c r="E669" s="191"/>
    </row>
    <row r="670" customHeight="true" spans="1:5">
      <c r="A670" s="188" t="s">
        <v>549</v>
      </c>
      <c r="B670" s="180"/>
      <c r="C670" s="180"/>
      <c r="D670" s="181" t="e">
        <f t="shared" si="12"/>
        <v>#DIV/0!</v>
      </c>
      <c r="E670" s="189"/>
    </row>
    <row r="671" customHeight="true" spans="1:5">
      <c r="A671" s="188" t="s">
        <v>550</v>
      </c>
      <c r="B671" s="180"/>
      <c r="C671" s="180"/>
      <c r="D671" s="181" t="e">
        <f t="shared" si="12"/>
        <v>#DIV/0!</v>
      </c>
      <c r="E671" s="189"/>
    </row>
    <row r="672" customHeight="true" spans="1:5">
      <c r="A672" s="185" t="s">
        <v>551</v>
      </c>
      <c r="B672" s="186">
        <f>B673</f>
        <v>18401</v>
      </c>
      <c r="C672" s="186">
        <f>C673</f>
        <v>18400</v>
      </c>
      <c r="D672" s="187">
        <f t="shared" si="12"/>
        <v>0.999945655127439</v>
      </c>
      <c r="E672" s="191"/>
    </row>
    <row r="673" customHeight="true" spans="1:5">
      <c r="A673" s="188" t="s">
        <v>552</v>
      </c>
      <c r="B673" s="180">
        <v>18401</v>
      </c>
      <c r="C673" s="180">
        <v>18400</v>
      </c>
      <c r="D673" s="181">
        <f t="shared" si="12"/>
        <v>0.999945655127439</v>
      </c>
      <c r="E673" s="189"/>
    </row>
    <row r="674" customHeight="true" spans="1:5">
      <c r="A674" s="182" t="s">
        <v>553</v>
      </c>
      <c r="B674" s="183">
        <f>B675+B680+B694+B698+B710+B713+B717+B722+B726+B730+B733+B742+B744</f>
        <v>67215</v>
      </c>
      <c r="C674" s="183">
        <f>C675+C680+C694+C698+C710+C713+C717+C722+C726+C730+C733+C742+C744</f>
        <v>67200</v>
      </c>
      <c r="D674" s="184">
        <f t="shared" si="12"/>
        <v>0.999776835527784</v>
      </c>
      <c r="E674" s="190"/>
    </row>
    <row r="675" customHeight="true" spans="1:5">
      <c r="A675" s="185" t="s">
        <v>554</v>
      </c>
      <c r="B675" s="186">
        <f>SUM(B676:B679)</f>
        <v>2209</v>
      </c>
      <c r="C675" s="186">
        <f>SUM(C676:C679)</f>
        <v>2250</v>
      </c>
      <c r="D675" s="187">
        <f t="shared" si="12"/>
        <v>1.01856043458579</v>
      </c>
      <c r="E675" s="191"/>
    </row>
    <row r="676" customHeight="true" spans="1:5">
      <c r="A676" s="188" t="s">
        <v>77</v>
      </c>
      <c r="B676" s="180">
        <v>959</v>
      </c>
      <c r="C676" s="180">
        <v>1000</v>
      </c>
      <c r="D676" s="181">
        <f t="shared" si="12"/>
        <v>1.04275286757039</v>
      </c>
      <c r="E676" s="189"/>
    </row>
    <row r="677" customHeight="true" spans="1:5">
      <c r="A677" s="188" t="s">
        <v>78</v>
      </c>
      <c r="B677" s="180"/>
      <c r="C677" s="180"/>
      <c r="D677" s="181" t="e">
        <f t="shared" si="12"/>
        <v>#DIV/0!</v>
      </c>
      <c r="E677" s="189"/>
    </row>
    <row r="678" customHeight="true" spans="1:5">
      <c r="A678" s="188" t="s">
        <v>79</v>
      </c>
      <c r="B678" s="180"/>
      <c r="C678" s="180"/>
      <c r="D678" s="181" t="e">
        <f t="shared" si="12"/>
        <v>#DIV/0!</v>
      </c>
      <c r="E678" s="189"/>
    </row>
    <row r="679" customHeight="true" spans="1:5">
      <c r="A679" s="188" t="s">
        <v>555</v>
      </c>
      <c r="B679" s="180">
        <v>1250</v>
      </c>
      <c r="C679" s="180">
        <v>1250</v>
      </c>
      <c r="D679" s="181">
        <f t="shared" si="12"/>
        <v>1</v>
      </c>
      <c r="E679" s="189"/>
    </row>
    <row r="680" customHeight="true" spans="1:5">
      <c r="A680" s="185" t="s">
        <v>556</v>
      </c>
      <c r="B680" s="186">
        <f>SUM(B681:B693)</f>
        <v>2786</v>
      </c>
      <c r="C680" s="186">
        <f>SUM(C681:C693)</f>
        <v>2900</v>
      </c>
      <c r="D680" s="187">
        <f t="shared" si="12"/>
        <v>1.04091888011486</v>
      </c>
      <c r="E680" s="191"/>
    </row>
    <row r="681" s="175" customFormat="true" customHeight="true" spans="1:44">
      <c r="A681" s="188" t="s">
        <v>557</v>
      </c>
      <c r="B681" s="180">
        <v>2263</v>
      </c>
      <c r="C681" s="180">
        <v>2300</v>
      </c>
      <c r="D681" s="181">
        <f t="shared" si="12"/>
        <v>1.01634997790544</v>
      </c>
      <c r="E681" s="189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31"/>
      <c r="AN681" s="31"/>
      <c r="AO681" s="31"/>
      <c r="AP681" s="31"/>
      <c r="AQ681" s="31"/>
      <c r="AR681" s="31"/>
    </row>
    <row r="682" customHeight="true" spans="1:5">
      <c r="A682" s="188" t="s">
        <v>558</v>
      </c>
      <c r="B682" s="180">
        <v>523</v>
      </c>
      <c r="C682" s="180">
        <v>600</v>
      </c>
      <c r="D682" s="181">
        <f t="shared" si="12"/>
        <v>1.1472275334608</v>
      </c>
      <c r="E682" s="189"/>
    </row>
    <row r="683" customHeight="true" spans="1:5">
      <c r="A683" s="188" t="s">
        <v>559</v>
      </c>
      <c r="B683" s="180"/>
      <c r="C683" s="180"/>
      <c r="D683" s="181" t="e">
        <f t="shared" si="12"/>
        <v>#DIV/0!</v>
      </c>
      <c r="E683" s="189"/>
    </row>
    <row r="684" customHeight="true" spans="1:5">
      <c r="A684" s="188" t="s">
        <v>560</v>
      </c>
      <c r="B684" s="180"/>
      <c r="C684" s="180"/>
      <c r="D684" s="181" t="e">
        <f t="shared" si="12"/>
        <v>#DIV/0!</v>
      </c>
      <c r="E684" s="189"/>
    </row>
    <row r="685" s="175" customFormat="true" customHeight="true" spans="1:44">
      <c r="A685" s="188" t="s">
        <v>561</v>
      </c>
      <c r="B685" s="180"/>
      <c r="C685" s="180"/>
      <c r="D685" s="181" t="e">
        <f t="shared" si="12"/>
        <v>#DIV/0!</v>
      </c>
      <c r="E685" s="189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31"/>
      <c r="AN685" s="31"/>
      <c r="AO685" s="31"/>
      <c r="AP685" s="31"/>
      <c r="AQ685" s="31"/>
      <c r="AR685" s="31"/>
    </row>
    <row r="686" customHeight="true" spans="1:5">
      <c r="A686" s="188" t="s">
        <v>562</v>
      </c>
      <c r="B686" s="180"/>
      <c r="C686" s="180"/>
      <c r="D686" s="181" t="e">
        <f t="shared" si="12"/>
        <v>#DIV/0!</v>
      </c>
      <c r="E686" s="189"/>
    </row>
    <row r="687" customHeight="true" spans="1:5">
      <c r="A687" s="188" t="s">
        <v>563</v>
      </c>
      <c r="B687" s="180"/>
      <c r="C687" s="180"/>
      <c r="D687" s="181" t="e">
        <f t="shared" si="12"/>
        <v>#DIV/0!</v>
      </c>
      <c r="E687" s="189"/>
    </row>
    <row r="688" customHeight="true" spans="1:5">
      <c r="A688" s="188" t="s">
        <v>564</v>
      </c>
      <c r="B688" s="180"/>
      <c r="C688" s="180"/>
      <c r="D688" s="181" t="e">
        <f t="shared" si="12"/>
        <v>#DIV/0!</v>
      </c>
      <c r="E688" s="189"/>
    </row>
    <row r="689" customHeight="true" spans="1:5">
      <c r="A689" s="188" t="s">
        <v>565</v>
      </c>
      <c r="B689" s="180"/>
      <c r="C689" s="180"/>
      <c r="D689" s="181" t="e">
        <f t="shared" si="12"/>
        <v>#DIV/0!</v>
      </c>
      <c r="E689" s="189"/>
    </row>
    <row r="690" customHeight="true" spans="1:5">
      <c r="A690" s="188" t="s">
        <v>566</v>
      </c>
      <c r="B690" s="180"/>
      <c r="C690" s="180"/>
      <c r="D690" s="181" t="e">
        <f t="shared" si="12"/>
        <v>#DIV/0!</v>
      </c>
      <c r="E690" s="189"/>
    </row>
    <row r="691" customHeight="true" spans="1:5">
      <c r="A691" s="188" t="s">
        <v>567</v>
      </c>
      <c r="B691" s="180"/>
      <c r="C691" s="180"/>
      <c r="D691" s="181" t="e">
        <f t="shared" si="12"/>
        <v>#DIV/0!</v>
      </c>
      <c r="E691" s="189"/>
    </row>
    <row r="692" customHeight="true" spans="1:5">
      <c r="A692" s="188" t="s">
        <v>568</v>
      </c>
      <c r="B692" s="180"/>
      <c r="C692" s="180"/>
      <c r="D692" s="181" t="e">
        <f t="shared" si="12"/>
        <v>#DIV/0!</v>
      </c>
      <c r="E692" s="189"/>
    </row>
    <row r="693" customHeight="true" spans="1:5">
      <c r="A693" s="188" t="s">
        <v>569</v>
      </c>
      <c r="B693" s="180"/>
      <c r="C693" s="180"/>
      <c r="D693" s="181" t="e">
        <f t="shared" si="12"/>
        <v>#DIV/0!</v>
      </c>
      <c r="E693" s="189"/>
    </row>
    <row r="694" customHeight="true" spans="1:5">
      <c r="A694" s="185" t="s">
        <v>570</v>
      </c>
      <c r="B694" s="186">
        <f>SUM(B695:B697)</f>
        <v>12219</v>
      </c>
      <c r="C694" s="186">
        <f>SUM(C695:C697)</f>
        <v>12202</v>
      </c>
      <c r="D694" s="187">
        <f t="shared" si="12"/>
        <v>0.998608724118177</v>
      </c>
      <c r="E694" s="191"/>
    </row>
    <row r="695" customHeight="true" spans="1:5">
      <c r="A695" s="188" t="s">
        <v>571</v>
      </c>
      <c r="B695" s="180">
        <v>12217</v>
      </c>
      <c r="C695" s="180">
        <v>12200</v>
      </c>
      <c r="D695" s="181">
        <f t="shared" si="12"/>
        <v>0.998608496357535</v>
      </c>
      <c r="E695" s="189"/>
    </row>
    <row r="696" customHeight="true" spans="1:5">
      <c r="A696" s="188" t="s">
        <v>572</v>
      </c>
      <c r="B696" s="180">
        <v>2</v>
      </c>
      <c r="C696" s="180">
        <v>2</v>
      </c>
      <c r="D696" s="181">
        <f t="shared" si="12"/>
        <v>1</v>
      </c>
      <c r="E696" s="189"/>
    </row>
    <row r="697" s="175" customFormat="true" customHeight="true" spans="1:44">
      <c r="A697" s="188" t="s">
        <v>573</v>
      </c>
      <c r="B697" s="180"/>
      <c r="C697" s="180"/>
      <c r="D697" s="181" t="e">
        <f t="shared" si="12"/>
        <v>#DIV/0!</v>
      </c>
      <c r="E697" s="189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31"/>
      <c r="AN697" s="31"/>
      <c r="AO697" s="31"/>
      <c r="AP697" s="31"/>
      <c r="AQ697" s="31"/>
      <c r="AR697" s="31"/>
    </row>
    <row r="698" s="175" customFormat="true" customHeight="true" spans="1:44">
      <c r="A698" s="185" t="s">
        <v>574</v>
      </c>
      <c r="B698" s="186">
        <f>SUM(B699:B709)</f>
        <v>15000</v>
      </c>
      <c r="C698" s="186">
        <f>SUM(C699:C709)</f>
        <v>15055</v>
      </c>
      <c r="D698" s="187">
        <f t="shared" ref="D698:D761" si="13">C698/B698</f>
        <v>1.00366666666667</v>
      </c>
      <c r="E698" s="19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  <c r="AK698" s="31"/>
      <c r="AL698" s="31"/>
      <c r="AM698" s="31"/>
      <c r="AN698" s="31"/>
      <c r="AO698" s="31"/>
      <c r="AP698" s="31"/>
      <c r="AQ698" s="31"/>
      <c r="AR698" s="31"/>
    </row>
    <row r="699" customHeight="true" spans="1:5">
      <c r="A699" s="188" t="s">
        <v>575</v>
      </c>
      <c r="B699" s="180">
        <v>1675</v>
      </c>
      <c r="C699" s="180">
        <v>1700</v>
      </c>
      <c r="D699" s="181">
        <f t="shared" si="13"/>
        <v>1.01492537313433</v>
      </c>
      <c r="E699" s="189"/>
    </row>
    <row r="700" customHeight="true" spans="1:5">
      <c r="A700" s="188" t="s">
        <v>576</v>
      </c>
      <c r="B700" s="180">
        <v>1175</v>
      </c>
      <c r="C700" s="180">
        <v>1180</v>
      </c>
      <c r="D700" s="181">
        <f t="shared" si="13"/>
        <v>1.00425531914894</v>
      </c>
      <c r="E700" s="189"/>
    </row>
    <row r="701" s="175" customFormat="true" customHeight="true" spans="1:44">
      <c r="A701" s="188" t="s">
        <v>577</v>
      </c>
      <c r="B701" s="180">
        <v>1753</v>
      </c>
      <c r="C701" s="180">
        <v>1760</v>
      </c>
      <c r="D701" s="181">
        <f t="shared" si="13"/>
        <v>1.00399315459213</v>
      </c>
      <c r="E701" s="189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  <c r="AK701" s="31"/>
      <c r="AL701" s="31"/>
      <c r="AM701" s="31"/>
      <c r="AN701" s="31"/>
      <c r="AO701" s="31"/>
      <c r="AP701" s="31"/>
      <c r="AQ701" s="31"/>
      <c r="AR701" s="31"/>
    </row>
    <row r="702" customHeight="true" spans="1:5">
      <c r="A702" s="188" t="s">
        <v>578</v>
      </c>
      <c r="B702" s="180"/>
      <c r="C702" s="180"/>
      <c r="D702" s="181" t="e">
        <f t="shared" si="13"/>
        <v>#DIV/0!</v>
      </c>
      <c r="E702" s="189"/>
    </row>
    <row r="703" customHeight="true" spans="1:5">
      <c r="A703" s="188" t="s">
        <v>579</v>
      </c>
      <c r="B703" s="180">
        <v>0</v>
      </c>
      <c r="C703" s="180">
        <v>0</v>
      </c>
      <c r="D703" s="181" t="e">
        <f t="shared" si="13"/>
        <v>#DIV/0!</v>
      </c>
      <c r="E703" s="189"/>
    </row>
    <row r="704" customHeight="true" spans="1:5">
      <c r="A704" s="188" t="s">
        <v>580</v>
      </c>
      <c r="B704" s="180"/>
      <c r="C704" s="180"/>
      <c r="D704" s="181" t="e">
        <f t="shared" si="13"/>
        <v>#DIV/0!</v>
      </c>
      <c r="E704" s="189"/>
    </row>
    <row r="705" s="175" customFormat="true" customHeight="true" spans="1:44">
      <c r="A705" s="188" t="s">
        <v>581</v>
      </c>
      <c r="B705" s="180">
        <v>35</v>
      </c>
      <c r="C705" s="180">
        <v>35</v>
      </c>
      <c r="D705" s="181">
        <f t="shared" si="13"/>
        <v>1</v>
      </c>
      <c r="E705" s="189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  <c r="AL705" s="31"/>
      <c r="AM705" s="31"/>
      <c r="AN705" s="31"/>
      <c r="AO705" s="31"/>
      <c r="AP705" s="31"/>
      <c r="AQ705" s="31"/>
      <c r="AR705" s="31"/>
    </row>
    <row r="706" customHeight="true" spans="1:5">
      <c r="A706" s="188" t="s">
        <v>582</v>
      </c>
      <c r="B706" s="180">
        <v>4523</v>
      </c>
      <c r="C706" s="180">
        <v>4530</v>
      </c>
      <c r="D706" s="181">
        <f t="shared" si="13"/>
        <v>1.00154764536812</v>
      </c>
      <c r="E706" s="189"/>
    </row>
    <row r="707" customHeight="true" spans="1:5">
      <c r="A707" s="188" t="s">
        <v>583</v>
      </c>
      <c r="B707" s="180">
        <v>125</v>
      </c>
      <c r="C707" s="180">
        <v>130</v>
      </c>
      <c r="D707" s="181">
        <f t="shared" si="13"/>
        <v>1.04</v>
      </c>
      <c r="E707" s="189"/>
    </row>
    <row r="708" customHeight="true" spans="1:5">
      <c r="A708" s="188" t="s">
        <v>584</v>
      </c>
      <c r="B708" s="180">
        <v>4719</v>
      </c>
      <c r="C708" s="180">
        <v>4720</v>
      </c>
      <c r="D708" s="181">
        <f t="shared" si="13"/>
        <v>1.00021190930282</v>
      </c>
      <c r="E708" s="189"/>
    </row>
    <row r="709" customHeight="true" spans="1:5">
      <c r="A709" s="188" t="s">
        <v>585</v>
      </c>
      <c r="B709" s="180">
        <v>995</v>
      </c>
      <c r="C709" s="180">
        <v>1000</v>
      </c>
      <c r="D709" s="181">
        <f t="shared" si="13"/>
        <v>1.00502512562814</v>
      </c>
      <c r="E709" s="189"/>
    </row>
    <row r="710" customHeight="true" spans="1:5">
      <c r="A710" s="185" t="s">
        <v>586</v>
      </c>
      <c r="B710" s="186">
        <f>SUM(B711:B712)</f>
        <v>0</v>
      </c>
      <c r="C710" s="186">
        <f>SUM(C711:C712)</f>
        <v>0</v>
      </c>
      <c r="D710" s="187" t="e">
        <f t="shared" si="13"/>
        <v>#DIV/0!</v>
      </c>
      <c r="E710" s="191"/>
    </row>
    <row r="711" customHeight="true" spans="1:5">
      <c r="A711" s="188" t="s">
        <v>587</v>
      </c>
      <c r="B711" s="180"/>
      <c r="C711" s="180"/>
      <c r="D711" s="181" t="e">
        <f t="shared" si="13"/>
        <v>#DIV/0!</v>
      </c>
      <c r="E711" s="189"/>
    </row>
    <row r="712" customHeight="true" spans="1:5">
      <c r="A712" s="188" t="s">
        <v>588</v>
      </c>
      <c r="B712" s="180"/>
      <c r="C712" s="180"/>
      <c r="D712" s="181" t="e">
        <f t="shared" si="13"/>
        <v>#DIV/0!</v>
      </c>
      <c r="E712" s="189"/>
    </row>
    <row r="713" customHeight="true" spans="1:5">
      <c r="A713" s="185" t="s">
        <v>589</v>
      </c>
      <c r="B713" s="186">
        <f>SUM(B714:B716)</f>
        <v>4212</v>
      </c>
      <c r="C713" s="186">
        <f>SUM(C714:C716)</f>
        <v>4240</v>
      </c>
      <c r="D713" s="187">
        <f t="shared" si="13"/>
        <v>1.00664767331434</v>
      </c>
      <c r="E713" s="191"/>
    </row>
    <row r="714" customHeight="true" spans="1:5">
      <c r="A714" s="188" t="s">
        <v>590</v>
      </c>
      <c r="B714" s="180"/>
      <c r="C714" s="180"/>
      <c r="D714" s="181" t="e">
        <f t="shared" si="13"/>
        <v>#DIV/0!</v>
      </c>
      <c r="E714" s="189"/>
    </row>
    <row r="715" s="175" customFormat="true" customHeight="true" spans="1:44">
      <c r="A715" s="188" t="s">
        <v>591</v>
      </c>
      <c r="B715" s="180">
        <v>4075</v>
      </c>
      <c r="C715" s="180">
        <v>4100</v>
      </c>
      <c r="D715" s="181">
        <f t="shared" si="13"/>
        <v>1.00613496932515</v>
      </c>
      <c r="E715" s="189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  <c r="AL715" s="31"/>
      <c r="AM715" s="31"/>
      <c r="AN715" s="31"/>
      <c r="AO715" s="31"/>
      <c r="AP715" s="31"/>
      <c r="AQ715" s="31"/>
      <c r="AR715" s="31"/>
    </row>
    <row r="716" customHeight="true" spans="1:5">
      <c r="A716" s="188" t="s">
        <v>592</v>
      </c>
      <c r="B716" s="180">
        <v>137</v>
      </c>
      <c r="C716" s="180">
        <v>140</v>
      </c>
      <c r="D716" s="181">
        <f t="shared" si="13"/>
        <v>1.02189781021898</v>
      </c>
      <c r="E716" s="189"/>
    </row>
    <row r="717" customHeight="true" spans="1:5">
      <c r="A717" s="185" t="s">
        <v>593</v>
      </c>
      <c r="B717" s="186">
        <f>SUM(B718:B721)</f>
        <v>11829</v>
      </c>
      <c r="C717" s="186">
        <f>SUM(C718:C721)</f>
        <v>11780</v>
      </c>
      <c r="D717" s="187">
        <f t="shared" si="13"/>
        <v>0.995857638008285</v>
      </c>
      <c r="E717" s="191"/>
    </row>
    <row r="718" customHeight="true" spans="1:5">
      <c r="A718" s="188" t="s">
        <v>594</v>
      </c>
      <c r="B718" s="192">
        <v>3266</v>
      </c>
      <c r="C718" s="192">
        <v>3200</v>
      </c>
      <c r="D718" s="181">
        <f t="shared" si="13"/>
        <v>0.979791794243723</v>
      </c>
      <c r="E718" s="189"/>
    </row>
    <row r="719" customHeight="true" spans="1:5">
      <c r="A719" s="188" t="s">
        <v>595</v>
      </c>
      <c r="B719" s="180">
        <v>6998</v>
      </c>
      <c r="C719" s="180">
        <v>7000</v>
      </c>
      <c r="D719" s="181">
        <f t="shared" si="13"/>
        <v>1.0002857959417</v>
      </c>
      <c r="E719" s="189"/>
    </row>
    <row r="720" s="175" customFormat="true" customHeight="true" spans="1:44">
      <c r="A720" s="188" t="s">
        <v>596</v>
      </c>
      <c r="B720" s="180">
        <v>1327</v>
      </c>
      <c r="C720" s="180">
        <v>1330</v>
      </c>
      <c r="D720" s="181">
        <f t="shared" si="13"/>
        <v>1.00226073850791</v>
      </c>
      <c r="E720" s="189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  <c r="AL720" s="31"/>
      <c r="AM720" s="31"/>
      <c r="AN720" s="31"/>
      <c r="AO720" s="31"/>
      <c r="AP720" s="31"/>
      <c r="AQ720" s="31"/>
      <c r="AR720" s="31"/>
    </row>
    <row r="721" customHeight="true" spans="1:5">
      <c r="A721" s="188" t="s">
        <v>597</v>
      </c>
      <c r="B721" s="180">
        <v>238</v>
      </c>
      <c r="C721" s="180">
        <v>250</v>
      </c>
      <c r="D721" s="181">
        <f t="shared" si="13"/>
        <v>1.05042016806723</v>
      </c>
      <c r="E721" s="189"/>
    </row>
    <row r="722" customHeight="true" spans="1:5">
      <c r="A722" s="185" t="s">
        <v>598</v>
      </c>
      <c r="B722" s="186">
        <f>SUM(B723:B725)</f>
        <v>14055</v>
      </c>
      <c r="C722" s="186">
        <f>SUM(C723:C725)</f>
        <v>14138</v>
      </c>
      <c r="D722" s="187">
        <f t="shared" si="13"/>
        <v>1.00590537175382</v>
      </c>
      <c r="E722" s="191"/>
    </row>
    <row r="723" customHeight="true" spans="1:5">
      <c r="A723" s="188" t="s">
        <v>599</v>
      </c>
      <c r="B723" s="180"/>
      <c r="C723" s="180"/>
      <c r="D723" s="181" t="e">
        <f t="shared" si="13"/>
        <v>#DIV/0!</v>
      </c>
      <c r="E723" s="189"/>
    </row>
    <row r="724" customHeight="true" spans="1:5">
      <c r="A724" s="188" t="s">
        <v>600</v>
      </c>
      <c r="B724" s="180">
        <v>14055</v>
      </c>
      <c r="C724" s="180">
        <v>14138</v>
      </c>
      <c r="D724" s="181">
        <f t="shared" si="13"/>
        <v>1.00590537175382</v>
      </c>
      <c r="E724" s="189"/>
    </row>
    <row r="725" customHeight="true" spans="1:5">
      <c r="A725" s="188" t="s">
        <v>601</v>
      </c>
      <c r="B725" s="180"/>
      <c r="C725" s="180"/>
      <c r="D725" s="181" t="e">
        <f t="shared" si="13"/>
        <v>#DIV/0!</v>
      </c>
      <c r="E725" s="189"/>
    </row>
    <row r="726" s="175" customFormat="true" customHeight="true" spans="1:44">
      <c r="A726" s="185" t="s">
        <v>602</v>
      </c>
      <c r="B726" s="186">
        <f>SUM(B727:B729)</f>
        <v>1125</v>
      </c>
      <c r="C726" s="186">
        <f>SUM(C727:C729)</f>
        <v>1125</v>
      </c>
      <c r="D726" s="187">
        <f t="shared" si="13"/>
        <v>1</v>
      </c>
      <c r="E726" s="19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  <c r="AK726" s="31"/>
      <c r="AL726" s="31"/>
      <c r="AM726" s="31"/>
      <c r="AN726" s="31"/>
      <c r="AO726" s="31"/>
      <c r="AP726" s="31"/>
      <c r="AQ726" s="31"/>
      <c r="AR726" s="31"/>
    </row>
    <row r="727" customHeight="true" spans="1:5">
      <c r="A727" s="188" t="s">
        <v>603</v>
      </c>
      <c r="B727" s="180">
        <v>1100</v>
      </c>
      <c r="C727" s="180">
        <v>1100</v>
      </c>
      <c r="D727" s="181">
        <f t="shared" si="13"/>
        <v>1</v>
      </c>
      <c r="E727" s="189"/>
    </row>
    <row r="728" customHeight="true" spans="1:5">
      <c r="A728" s="188" t="s">
        <v>604</v>
      </c>
      <c r="B728" s="180">
        <v>25</v>
      </c>
      <c r="C728" s="180">
        <v>25</v>
      </c>
      <c r="D728" s="181">
        <f t="shared" si="13"/>
        <v>1</v>
      </c>
      <c r="E728" s="189"/>
    </row>
    <row r="729" customHeight="true" spans="1:5">
      <c r="A729" s="188" t="s">
        <v>605</v>
      </c>
      <c r="B729" s="180"/>
      <c r="C729" s="180"/>
      <c r="D729" s="181" t="e">
        <f t="shared" si="13"/>
        <v>#DIV/0!</v>
      </c>
      <c r="E729" s="189"/>
    </row>
    <row r="730" s="175" customFormat="true" customHeight="true" spans="1:44">
      <c r="A730" s="185" t="s">
        <v>606</v>
      </c>
      <c r="B730" s="186">
        <f>SUM(B731:B732)</f>
        <v>192</v>
      </c>
      <c r="C730" s="186">
        <f>SUM(C731:C732)</f>
        <v>200</v>
      </c>
      <c r="D730" s="187">
        <f t="shared" si="13"/>
        <v>1.04166666666667</v>
      </c>
      <c r="E730" s="19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  <c r="AK730" s="31"/>
      <c r="AL730" s="31"/>
      <c r="AM730" s="31"/>
      <c r="AN730" s="31"/>
      <c r="AO730" s="31"/>
      <c r="AP730" s="31"/>
      <c r="AQ730" s="31"/>
      <c r="AR730" s="31"/>
    </row>
    <row r="731" customHeight="true" spans="1:5">
      <c r="A731" s="188" t="s">
        <v>607</v>
      </c>
      <c r="B731" s="180">
        <v>115</v>
      </c>
      <c r="C731" s="180">
        <v>120</v>
      </c>
      <c r="D731" s="181">
        <f t="shared" si="13"/>
        <v>1.04347826086957</v>
      </c>
      <c r="E731" s="189"/>
    </row>
    <row r="732" customHeight="true" spans="1:5">
      <c r="A732" s="188" t="s">
        <v>608</v>
      </c>
      <c r="B732" s="180">
        <v>77</v>
      </c>
      <c r="C732" s="180">
        <v>80</v>
      </c>
      <c r="D732" s="181">
        <f t="shared" si="13"/>
        <v>1.03896103896104</v>
      </c>
      <c r="E732" s="189"/>
    </row>
    <row r="733" s="175" customFormat="true" customHeight="true" spans="1:44">
      <c r="A733" s="185" t="s">
        <v>609</v>
      </c>
      <c r="B733" s="186">
        <f>SUM(B734:B741)</f>
        <v>304</v>
      </c>
      <c r="C733" s="186">
        <f>SUM(C734:C741)</f>
        <v>310</v>
      </c>
      <c r="D733" s="187">
        <f t="shared" si="13"/>
        <v>1.01973684210526</v>
      </c>
      <c r="E733" s="19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  <c r="AK733" s="31"/>
      <c r="AL733" s="31"/>
      <c r="AM733" s="31"/>
      <c r="AN733" s="31"/>
      <c r="AO733" s="31"/>
      <c r="AP733" s="31"/>
      <c r="AQ733" s="31"/>
      <c r="AR733" s="31"/>
    </row>
    <row r="734" s="176" customFormat="true" customHeight="true" spans="1:44">
      <c r="A734" s="188" t="s">
        <v>77</v>
      </c>
      <c r="B734" s="180">
        <v>280</v>
      </c>
      <c r="C734" s="180">
        <v>280</v>
      </c>
      <c r="D734" s="181">
        <f t="shared" si="13"/>
        <v>1</v>
      </c>
      <c r="E734" s="189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  <c r="AK734" s="31"/>
      <c r="AL734" s="31"/>
      <c r="AM734" s="31"/>
      <c r="AN734" s="31"/>
      <c r="AO734" s="31"/>
      <c r="AP734" s="31"/>
      <c r="AQ734" s="31"/>
      <c r="AR734" s="31"/>
    </row>
    <row r="735" s="175" customFormat="true" customHeight="true" spans="1:44">
      <c r="A735" s="188" t="s">
        <v>78</v>
      </c>
      <c r="B735" s="180">
        <v>14</v>
      </c>
      <c r="C735" s="180">
        <v>20</v>
      </c>
      <c r="D735" s="181">
        <f t="shared" si="13"/>
        <v>1.42857142857143</v>
      </c>
      <c r="E735" s="189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  <c r="AK735" s="31"/>
      <c r="AL735" s="31"/>
      <c r="AM735" s="31"/>
      <c r="AN735" s="31"/>
      <c r="AO735" s="31"/>
      <c r="AP735" s="31"/>
      <c r="AQ735" s="31"/>
      <c r="AR735" s="31"/>
    </row>
    <row r="736" customHeight="true" spans="1:5">
      <c r="A736" s="188" t="s">
        <v>79</v>
      </c>
      <c r="B736" s="180"/>
      <c r="C736" s="180"/>
      <c r="D736" s="181" t="e">
        <f t="shared" si="13"/>
        <v>#DIV/0!</v>
      </c>
      <c r="E736" s="189"/>
    </row>
    <row r="737" customHeight="true" spans="1:5">
      <c r="A737" s="188" t="s">
        <v>118</v>
      </c>
      <c r="B737" s="180"/>
      <c r="C737" s="180"/>
      <c r="D737" s="181" t="e">
        <f t="shared" si="13"/>
        <v>#DIV/0!</v>
      </c>
      <c r="E737" s="189"/>
    </row>
    <row r="738" customHeight="true" spans="1:5">
      <c r="A738" s="188" t="s">
        <v>610</v>
      </c>
      <c r="B738" s="180">
        <v>5</v>
      </c>
      <c r="C738" s="180">
        <v>5</v>
      </c>
      <c r="D738" s="181">
        <f t="shared" si="13"/>
        <v>1</v>
      </c>
      <c r="E738" s="189"/>
    </row>
    <row r="739" customHeight="true" spans="1:5">
      <c r="A739" s="188" t="s">
        <v>611</v>
      </c>
      <c r="B739" s="180"/>
      <c r="C739" s="180"/>
      <c r="D739" s="181" t="e">
        <f t="shared" si="13"/>
        <v>#DIV/0!</v>
      </c>
      <c r="E739" s="189"/>
    </row>
    <row r="740" customHeight="true" spans="1:5">
      <c r="A740" s="188" t="s">
        <v>86</v>
      </c>
      <c r="B740" s="180"/>
      <c r="C740" s="180"/>
      <c r="D740" s="181" t="e">
        <f t="shared" si="13"/>
        <v>#DIV/0!</v>
      </c>
      <c r="E740" s="189"/>
    </row>
    <row r="741" customHeight="true" spans="1:5">
      <c r="A741" s="188" t="s">
        <v>612</v>
      </c>
      <c r="B741" s="180">
        <v>5</v>
      </c>
      <c r="C741" s="180">
        <v>5</v>
      </c>
      <c r="D741" s="181">
        <f t="shared" si="13"/>
        <v>1</v>
      </c>
      <c r="E741" s="189"/>
    </row>
    <row r="742" customHeight="true" spans="1:5">
      <c r="A742" s="185" t="s">
        <v>613</v>
      </c>
      <c r="B742" s="186">
        <f>B743</f>
        <v>0</v>
      </c>
      <c r="C742" s="186">
        <f>C743</f>
        <v>0</v>
      </c>
      <c r="D742" s="187" t="e">
        <f t="shared" si="13"/>
        <v>#DIV/0!</v>
      </c>
      <c r="E742" s="191"/>
    </row>
    <row r="743" customHeight="true" spans="1:5">
      <c r="A743" s="188" t="s">
        <v>614</v>
      </c>
      <c r="B743" s="180"/>
      <c r="C743" s="180"/>
      <c r="D743" s="181" t="e">
        <f t="shared" si="13"/>
        <v>#DIV/0!</v>
      </c>
      <c r="E743" s="189"/>
    </row>
    <row r="744" s="175" customFormat="true" customHeight="true" spans="1:44">
      <c r="A744" s="185" t="s">
        <v>615</v>
      </c>
      <c r="B744" s="186">
        <f>B745</f>
        <v>3284</v>
      </c>
      <c r="C744" s="186">
        <f>C745</f>
        <v>3000</v>
      </c>
      <c r="D744" s="187">
        <f t="shared" si="13"/>
        <v>0.913520097442144</v>
      </c>
      <c r="E744" s="19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  <c r="AK744" s="31"/>
      <c r="AL744" s="31"/>
      <c r="AM744" s="31"/>
      <c r="AN744" s="31"/>
      <c r="AO744" s="31"/>
      <c r="AP744" s="31"/>
      <c r="AQ744" s="31"/>
      <c r="AR744" s="31"/>
    </row>
    <row r="745" customHeight="true" spans="1:5">
      <c r="A745" s="188" t="s">
        <v>616</v>
      </c>
      <c r="B745" s="180">
        <v>3284</v>
      </c>
      <c r="C745" s="180">
        <v>3000</v>
      </c>
      <c r="D745" s="181">
        <f t="shared" si="13"/>
        <v>0.913520097442144</v>
      </c>
      <c r="E745" s="189"/>
    </row>
    <row r="746" customHeight="true" spans="1:5">
      <c r="A746" s="182" t="s">
        <v>617</v>
      </c>
      <c r="B746" s="183">
        <f>B747+B757+B761+B770+B775+B782+B788+B791+B794+B796+B798+B804+B806+B808+B823</f>
        <v>7240</v>
      </c>
      <c r="C746" s="183">
        <f>C747+C757+C761+C770+C775+C782+C788+C791+C794+C796+C798+C804+C806+C808+C823</f>
        <v>3500</v>
      </c>
      <c r="D746" s="184">
        <f t="shared" si="13"/>
        <v>0.483425414364641</v>
      </c>
      <c r="E746" s="190"/>
    </row>
    <row r="747" customHeight="true" spans="1:5">
      <c r="A747" s="185" t="s">
        <v>618</v>
      </c>
      <c r="B747" s="186">
        <f>SUM(B748:B756)</f>
        <v>1309</v>
      </c>
      <c r="C747" s="186">
        <f>SUM(C748:C756)</f>
        <v>1480</v>
      </c>
      <c r="D747" s="187">
        <f t="shared" si="13"/>
        <v>1.13063407181054</v>
      </c>
      <c r="E747" s="191"/>
    </row>
    <row r="748" s="175" customFormat="true" customHeight="true" spans="1:44">
      <c r="A748" s="188" t="s">
        <v>77</v>
      </c>
      <c r="B748" s="180">
        <v>1235</v>
      </c>
      <c r="C748" s="180">
        <v>1408</v>
      </c>
      <c r="D748" s="181">
        <f t="shared" si="13"/>
        <v>1.14008097165992</v>
      </c>
      <c r="E748" s="189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  <c r="AK748" s="31"/>
      <c r="AL748" s="31"/>
      <c r="AM748" s="31"/>
      <c r="AN748" s="31"/>
      <c r="AO748" s="31"/>
      <c r="AP748" s="31"/>
      <c r="AQ748" s="31"/>
      <c r="AR748" s="31"/>
    </row>
    <row r="749" customHeight="true" spans="1:5">
      <c r="A749" s="188" t="s">
        <v>78</v>
      </c>
      <c r="B749" s="180"/>
      <c r="C749" s="180"/>
      <c r="D749" s="181" t="e">
        <f t="shared" si="13"/>
        <v>#DIV/0!</v>
      </c>
      <c r="E749" s="189"/>
    </row>
    <row r="750" customHeight="true" spans="1:5">
      <c r="A750" s="188" t="s">
        <v>79</v>
      </c>
      <c r="B750" s="180"/>
      <c r="C750" s="180"/>
      <c r="D750" s="181" t="e">
        <f t="shared" si="13"/>
        <v>#DIV/0!</v>
      </c>
      <c r="E750" s="189"/>
    </row>
    <row r="751" customHeight="true" spans="1:5">
      <c r="A751" s="188" t="s">
        <v>619</v>
      </c>
      <c r="B751" s="180">
        <v>32</v>
      </c>
      <c r="C751" s="180">
        <v>32</v>
      </c>
      <c r="D751" s="181">
        <f t="shared" si="13"/>
        <v>1</v>
      </c>
      <c r="E751" s="189"/>
    </row>
    <row r="752" customHeight="true" spans="1:5">
      <c r="A752" s="188" t="s">
        <v>620</v>
      </c>
      <c r="B752" s="180">
        <v>20</v>
      </c>
      <c r="C752" s="180">
        <v>20</v>
      </c>
      <c r="D752" s="181">
        <f t="shared" si="13"/>
        <v>1</v>
      </c>
      <c r="E752" s="189"/>
    </row>
    <row r="753" customHeight="true" spans="1:5">
      <c r="A753" s="188" t="s">
        <v>621</v>
      </c>
      <c r="B753" s="180"/>
      <c r="C753" s="180"/>
      <c r="D753" s="181" t="e">
        <f t="shared" si="13"/>
        <v>#DIV/0!</v>
      </c>
      <c r="E753" s="189"/>
    </row>
    <row r="754" customHeight="true" spans="1:5">
      <c r="A754" s="188" t="s">
        <v>622</v>
      </c>
      <c r="B754" s="180"/>
      <c r="C754" s="180"/>
      <c r="D754" s="181" t="e">
        <f t="shared" si="13"/>
        <v>#DIV/0!</v>
      </c>
      <c r="E754" s="189"/>
    </row>
    <row r="755" customHeight="true" spans="1:5">
      <c r="A755" s="188" t="s">
        <v>623</v>
      </c>
      <c r="B755" s="180"/>
      <c r="C755" s="180"/>
      <c r="D755" s="181" t="e">
        <f t="shared" si="13"/>
        <v>#DIV/0!</v>
      </c>
      <c r="E755" s="189"/>
    </row>
    <row r="756" s="175" customFormat="true" customHeight="true" spans="1:44">
      <c r="A756" s="188" t="s">
        <v>624</v>
      </c>
      <c r="B756" s="180">
        <v>22</v>
      </c>
      <c r="C756" s="180">
        <v>20</v>
      </c>
      <c r="D756" s="181">
        <f t="shared" si="13"/>
        <v>0.909090909090909</v>
      </c>
      <c r="E756" s="189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  <c r="AK756" s="31"/>
      <c r="AL756" s="31"/>
      <c r="AM756" s="31"/>
      <c r="AN756" s="31"/>
      <c r="AO756" s="31"/>
      <c r="AP756" s="31"/>
      <c r="AQ756" s="31"/>
      <c r="AR756" s="31"/>
    </row>
    <row r="757" customHeight="true" spans="1:5">
      <c r="A757" s="185" t="s">
        <v>625</v>
      </c>
      <c r="B757" s="186">
        <f>SUM(B758:B760)</f>
        <v>1429</v>
      </c>
      <c r="C757" s="186">
        <f>SUM(C758:C760)</f>
        <v>1530</v>
      </c>
      <c r="D757" s="187">
        <f t="shared" si="13"/>
        <v>1.07067879636109</v>
      </c>
      <c r="E757" s="191"/>
    </row>
    <row r="758" customHeight="true" spans="1:5">
      <c r="A758" s="188" t="s">
        <v>626</v>
      </c>
      <c r="B758" s="180"/>
      <c r="C758" s="180"/>
      <c r="D758" s="181" t="e">
        <f t="shared" si="13"/>
        <v>#DIV/0!</v>
      </c>
      <c r="E758" s="189"/>
    </row>
    <row r="759" customHeight="true" spans="1:5">
      <c r="A759" s="188" t="s">
        <v>627</v>
      </c>
      <c r="B759" s="180"/>
      <c r="C759" s="180"/>
      <c r="D759" s="181" t="e">
        <f t="shared" si="13"/>
        <v>#DIV/0!</v>
      </c>
      <c r="E759" s="189"/>
    </row>
    <row r="760" customHeight="true" spans="1:5">
      <c r="A760" s="188" t="s">
        <v>628</v>
      </c>
      <c r="B760" s="180">
        <v>1429</v>
      </c>
      <c r="C760" s="180">
        <v>1530</v>
      </c>
      <c r="D760" s="181">
        <f t="shared" si="13"/>
        <v>1.07067879636109</v>
      </c>
      <c r="E760" s="189"/>
    </row>
    <row r="761" customHeight="true" spans="1:5">
      <c r="A761" s="185" t="s">
        <v>629</v>
      </c>
      <c r="B761" s="186">
        <f>SUM(B762:B769)</f>
        <v>4409</v>
      </c>
      <c r="C761" s="186">
        <f>SUM(C762:C769)</f>
        <v>455</v>
      </c>
      <c r="D761" s="187">
        <f t="shared" si="13"/>
        <v>0.103198004082558</v>
      </c>
      <c r="E761" s="191"/>
    </row>
    <row r="762" s="175" customFormat="true" customHeight="true" spans="1:44">
      <c r="A762" s="188" t="s">
        <v>630</v>
      </c>
      <c r="B762" s="180">
        <v>3927</v>
      </c>
      <c r="C762" s="180">
        <v>0</v>
      </c>
      <c r="D762" s="181">
        <f t="shared" ref="D762:D825" si="14">C762/B762</f>
        <v>0</v>
      </c>
      <c r="E762" s="189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  <c r="AK762" s="31"/>
      <c r="AL762" s="31"/>
      <c r="AM762" s="31"/>
      <c r="AN762" s="31"/>
      <c r="AO762" s="31"/>
      <c r="AP762" s="31"/>
      <c r="AQ762" s="31"/>
      <c r="AR762" s="31"/>
    </row>
    <row r="763" customHeight="true" spans="1:5">
      <c r="A763" s="188" t="s">
        <v>631</v>
      </c>
      <c r="B763" s="180">
        <v>455</v>
      </c>
      <c r="C763" s="180">
        <v>455</v>
      </c>
      <c r="D763" s="181">
        <f t="shared" si="14"/>
        <v>1</v>
      </c>
      <c r="E763" s="189"/>
    </row>
    <row r="764" customHeight="true" spans="1:5">
      <c r="A764" s="188" t="s">
        <v>632</v>
      </c>
      <c r="B764" s="180"/>
      <c r="C764" s="180"/>
      <c r="D764" s="181" t="e">
        <f t="shared" si="14"/>
        <v>#DIV/0!</v>
      </c>
      <c r="E764" s="189"/>
    </row>
    <row r="765" customHeight="true" spans="1:5">
      <c r="A765" s="188" t="s">
        <v>633</v>
      </c>
      <c r="B765" s="180"/>
      <c r="C765" s="180"/>
      <c r="D765" s="181" t="e">
        <f t="shared" si="14"/>
        <v>#DIV/0!</v>
      </c>
      <c r="E765" s="189"/>
    </row>
    <row r="766" customHeight="true" spans="1:5">
      <c r="A766" s="188" t="s">
        <v>634</v>
      </c>
      <c r="B766" s="180"/>
      <c r="C766" s="180"/>
      <c r="D766" s="181" t="e">
        <f t="shared" si="14"/>
        <v>#DIV/0!</v>
      </c>
      <c r="E766" s="189"/>
    </row>
    <row r="767" customHeight="true" spans="1:5">
      <c r="A767" s="188" t="s">
        <v>635</v>
      </c>
      <c r="B767" s="180"/>
      <c r="C767" s="180"/>
      <c r="D767" s="181" t="e">
        <f t="shared" si="14"/>
        <v>#DIV/0!</v>
      </c>
      <c r="E767" s="189"/>
    </row>
    <row r="768" customHeight="true" spans="1:5">
      <c r="A768" s="188" t="s">
        <v>636</v>
      </c>
      <c r="B768" s="180"/>
      <c r="C768" s="180"/>
      <c r="D768" s="181" t="e">
        <f t="shared" si="14"/>
        <v>#DIV/0!</v>
      </c>
      <c r="E768" s="189"/>
    </row>
    <row r="769" s="175" customFormat="true" customHeight="true" spans="1:44">
      <c r="A769" s="188" t="s">
        <v>637</v>
      </c>
      <c r="B769" s="180">
        <v>27</v>
      </c>
      <c r="C769" s="180">
        <v>0</v>
      </c>
      <c r="D769" s="181">
        <f t="shared" si="14"/>
        <v>0</v>
      </c>
      <c r="E769" s="189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  <c r="AK769" s="31"/>
      <c r="AL769" s="31"/>
      <c r="AM769" s="31"/>
      <c r="AN769" s="31"/>
      <c r="AO769" s="31"/>
      <c r="AP769" s="31"/>
      <c r="AQ769" s="31"/>
      <c r="AR769" s="31"/>
    </row>
    <row r="770" customHeight="true" spans="1:5">
      <c r="A770" s="185" t="s">
        <v>638</v>
      </c>
      <c r="B770" s="186">
        <f>SUM(B771:B774)</f>
        <v>0</v>
      </c>
      <c r="C770" s="186">
        <f>SUM(C771:C774)</f>
        <v>0</v>
      </c>
      <c r="D770" s="187" t="e">
        <f t="shared" si="14"/>
        <v>#DIV/0!</v>
      </c>
      <c r="E770" s="191"/>
    </row>
    <row r="771" customHeight="true" spans="1:5">
      <c r="A771" s="188" t="s">
        <v>639</v>
      </c>
      <c r="B771" s="180"/>
      <c r="C771" s="180"/>
      <c r="D771" s="181" t="e">
        <f t="shared" si="14"/>
        <v>#DIV/0!</v>
      </c>
      <c r="E771" s="189"/>
    </row>
    <row r="772" customHeight="true" spans="1:5">
      <c r="A772" s="188" t="s">
        <v>640</v>
      </c>
      <c r="B772" s="180"/>
      <c r="C772" s="180"/>
      <c r="D772" s="181" t="e">
        <f t="shared" si="14"/>
        <v>#DIV/0!</v>
      </c>
      <c r="E772" s="189"/>
    </row>
    <row r="773" customHeight="true" spans="1:5">
      <c r="A773" s="188" t="s">
        <v>641</v>
      </c>
      <c r="B773" s="180"/>
      <c r="C773" s="180"/>
      <c r="D773" s="181" t="e">
        <f t="shared" si="14"/>
        <v>#DIV/0!</v>
      </c>
      <c r="E773" s="189"/>
    </row>
    <row r="774" customHeight="true" spans="1:5">
      <c r="A774" s="188" t="s">
        <v>642</v>
      </c>
      <c r="B774" s="180"/>
      <c r="C774" s="180"/>
      <c r="D774" s="181" t="e">
        <f t="shared" si="14"/>
        <v>#DIV/0!</v>
      </c>
      <c r="E774" s="189"/>
    </row>
    <row r="775" s="175" customFormat="true" customHeight="true" spans="1:44">
      <c r="A775" s="185" t="s">
        <v>643</v>
      </c>
      <c r="B775" s="186">
        <f>SUM(B776:B781)</f>
        <v>0</v>
      </c>
      <c r="C775" s="186">
        <f>SUM(C776:C781)</f>
        <v>0</v>
      </c>
      <c r="D775" s="187" t="e">
        <f t="shared" si="14"/>
        <v>#DIV/0!</v>
      </c>
      <c r="E775" s="19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  <c r="AK775" s="31"/>
      <c r="AL775" s="31"/>
      <c r="AM775" s="31"/>
      <c r="AN775" s="31"/>
      <c r="AO775" s="31"/>
      <c r="AP775" s="31"/>
      <c r="AQ775" s="31"/>
      <c r="AR775" s="31"/>
    </row>
    <row r="776" customHeight="true" spans="1:5">
      <c r="A776" s="188" t="s">
        <v>644</v>
      </c>
      <c r="B776" s="180"/>
      <c r="C776" s="180"/>
      <c r="D776" s="181" t="e">
        <f t="shared" si="14"/>
        <v>#DIV/0!</v>
      </c>
      <c r="E776" s="189"/>
    </row>
    <row r="777" customHeight="true" spans="1:5">
      <c r="A777" s="188" t="s">
        <v>645</v>
      </c>
      <c r="B777" s="180"/>
      <c r="C777" s="180"/>
      <c r="D777" s="181" t="e">
        <f t="shared" si="14"/>
        <v>#DIV/0!</v>
      </c>
      <c r="E777" s="189"/>
    </row>
    <row r="778" s="175" customFormat="true" customHeight="true" spans="1:44">
      <c r="A778" s="188" t="s">
        <v>646</v>
      </c>
      <c r="B778" s="180"/>
      <c r="C778" s="180"/>
      <c r="D778" s="181" t="e">
        <f t="shared" si="14"/>
        <v>#DIV/0!</v>
      </c>
      <c r="E778" s="189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  <c r="AK778" s="31"/>
      <c r="AL778" s="31"/>
      <c r="AM778" s="31"/>
      <c r="AN778" s="31"/>
      <c r="AO778" s="31"/>
      <c r="AP778" s="31"/>
      <c r="AQ778" s="31"/>
      <c r="AR778" s="31"/>
    </row>
    <row r="779" customHeight="true" spans="1:5">
      <c r="A779" s="188" t="s">
        <v>647</v>
      </c>
      <c r="B779" s="180"/>
      <c r="C779" s="180"/>
      <c r="D779" s="181" t="e">
        <f t="shared" si="14"/>
        <v>#DIV/0!</v>
      </c>
      <c r="E779" s="189"/>
    </row>
    <row r="780" s="175" customFormat="true" customHeight="true" spans="1:44">
      <c r="A780" s="188" t="s">
        <v>648</v>
      </c>
      <c r="B780" s="180"/>
      <c r="C780" s="180"/>
      <c r="D780" s="181" t="e">
        <f t="shared" si="14"/>
        <v>#DIV/0!</v>
      </c>
      <c r="E780" s="189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  <c r="AK780" s="31"/>
      <c r="AL780" s="31"/>
      <c r="AM780" s="31"/>
      <c r="AN780" s="31"/>
      <c r="AO780" s="31"/>
      <c r="AP780" s="31"/>
      <c r="AQ780" s="31"/>
      <c r="AR780" s="31"/>
    </row>
    <row r="781" s="175" customFormat="true" customHeight="true" spans="1:44">
      <c r="A781" s="188" t="s">
        <v>649</v>
      </c>
      <c r="B781" s="180"/>
      <c r="C781" s="180"/>
      <c r="D781" s="181" t="e">
        <f t="shared" si="14"/>
        <v>#DIV/0!</v>
      </c>
      <c r="E781" s="189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  <c r="AK781" s="31"/>
      <c r="AL781" s="31"/>
      <c r="AM781" s="31"/>
      <c r="AN781" s="31"/>
      <c r="AO781" s="31"/>
      <c r="AP781" s="31"/>
      <c r="AQ781" s="31"/>
      <c r="AR781" s="31"/>
    </row>
    <row r="782" s="175" customFormat="true" customHeight="true" spans="1:44">
      <c r="A782" s="185" t="s">
        <v>650</v>
      </c>
      <c r="B782" s="186">
        <f>SUM(B783:B787)</f>
        <v>0</v>
      </c>
      <c r="C782" s="186">
        <f>SUM(C783:C787)</f>
        <v>0</v>
      </c>
      <c r="D782" s="187" t="e">
        <f t="shared" si="14"/>
        <v>#DIV/0!</v>
      </c>
      <c r="E782" s="19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  <c r="AK782" s="31"/>
      <c r="AL782" s="31"/>
      <c r="AM782" s="31"/>
      <c r="AN782" s="31"/>
      <c r="AO782" s="31"/>
      <c r="AP782" s="31"/>
      <c r="AQ782" s="31"/>
      <c r="AR782" s="31"/>
    </row>
    <row r="783" customHeight="true" spans="1:5">
      <c r="A783" s="188" t="s">
        <v>651</v>
      </c>
      <c r="B783" s="180"/>
      <c r="C783" s="180"/>
      <c r="D783" s="181" t="e">
        <f t="shared" si="14"/>
        <v>#DIV/0!</v>
      </c>
      <c r="E783" s="189"/>
    </row>
    <row r="784" customHeight="true" spans="1:5">
      <c r="A784" s="188" t="s">
        <v>652</v>
      </c>
      <c r="B784" s="180"/>
      <c r="C784" s="180"/>
      <c r="D784" s="181" t="e">
        <f t="shared" si="14"/>
        <v>#DIV/0!</v>
      </c>
      <c r="E784" s="189"/>
    </row>
    <row r="785" customHeight="true" spans="1:5">
      <c r="A785" s="188" t="s">
        <v>653</v>
      </c>
      <c r="B785" s="180"/>
      <c r="C785" s="180"/>
      <c r="D785" s="181" t="e">
        <f t="shared" si="14"/>
        <v>#DIV/0!</v>
      </c>
      <c r="E785" s="189"/>
    </row>
    <row r="786" customHeight="true" spans="1:5">
      <c r="A786" s="188" t="s">
        <v>654</v>
      </c>
      <c r="B786" s="180"/>
      <c r="C786" s="180"/>
      <c r="D786" s="181" t="e">
        <f t="shared" si="14"/>
        <v>#DIV/0!</v>
      </c>
      <c r="E786" s="189"/>
    </row>
    <row r="787" customHeight="true" spans="1:5">
      <c r="A787" s="188" t="s">
        <v>655</v>
      </c>
      <c r="B787" s="180"/>
      <c r="C787" s="180"/>
      <c r="D787" s="181" t="e">
        <f t="shared" si="14"/>
        <v>#DIV/0!</v>
      </c>
      <c r="E787" s="189"/>
    </row>
    <row r="788" s="175" customFormat="true" customHeight="true" spans="1:44">
      <c r="A788" s="185" t="s">
        <v>656</v>
      </c>
      <c r="B788" s="186">
        <f>SUM(B789:B790)</f>
        <v>0</v>
      </c>
      <c r="C788" s="186">
        <f>SUM(C789:C790)</f>
        <v>0</v>
      </c>
      <c r="D788" s="187" t="e">
        <f t="shared" si="14"/>
        <v>#DIV/0!</v>
      </c>
      <c r="E788" s="19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  <c r="AK788" s="31"/>
      <c r="AL788" s="31"/>
      <c r="AM788" s="31"/>
      <c r="AN788" s="31"/>
      <c r="AO788" s="31"/>
      <c r="AP788" s="31"/>
      <c r="AQ788" s="31"/>
      <c r="AR788" s="31"/>
    </row>
    <row r="789" s="175" customFormat="true" customHeight="true" spans="1:44">
      <c r="A789" s="188" t="s">
        <v>657</v>
      </c>
      <c r="B789" s="180"/>
      <c r="C789" s="180"/>
      <c r="D789" s="181" t="e">
        <f t="shared" si="14"/>
        <v>#DIV/0!</v>
      </c>
      <c r="E789" s="189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  <c r="AL789" s="31"/>
      <c r="AM789" s="31"/>
      <c r="AN789" s="31"/>
      <c r="AO789" s="31"/>
      <c r="AP789" s="31"/>
      <c r="AQ789" s="31"/>
      <c r="AR789" s="31"/>
    </row>
    <row r="790" s="175" customFormat="true" customHeight="true" spans="1:44">
      <c r="A790" s="188" t="s">
        <v>658</v>
      </c>
      <c r="B790" s="180"/>
      <c r="C790" s="180"/>
      <c r="D790" s="181" t="e">
        <f t="shared" si="14"/>
        <v>#DIV/0!</v>
      </c>
      <c r="E790" s="189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  <c r="AK790" s="31"/>
      <c r="AL790" s="31"/>
      <c r="AM790" s="31"/>
      <c r="AN790" s="31"/>
      <c r="AO790" s="31"/>
      <c r="AP790" s="31"/>
      <c r="AQ790" s="31"/>
      <c r="AR790" s="31"/>
    </row>
    <row r="791" customHeight="true" spans="1:5">
      <c r="A791" s="185" t="s">
        <v>659</v>
      </c>
      <c r="B791" s="186">
        <f>SUM(B792:B793)</f>
        <v>0</v>
      </c>
      <c r="C791" s="186">
        <f>SUM(C792:C793)</f>
        <v>0</v>
      </c>
      <c r="D791" s="187" t="e">
        <f t="shared" si="14"/>
        <v>#DIV/0!</v>
      </c>
      <c r="E791" s="191"/>
    </row>
    <row r="792" customHeight="true" spans="1:5">
      <c r="A792" s="188" t="s">
        <v>660</v>
      </c>
      <c r="B792" s="180"/>
      <c r="C792" s="180"/>
      <c r="D792" s="181" t="e">
        <f t="shared" si="14"/>
        <v>#DIV/0!</v>
      </c>
      <c r="E792" s="189"/>
    </row>
    <row r="793" customHeight="true" spans="1:5">
      <c r="A793" s="188" t="s">
        <v>661</v>
      </c>
      <c r="B793" s="180"/>
      <c r="C793" s="180"/>
      <c r="D793" s="181" t="e">
        <f t="shared" si="14"/>
        <v>#DIV/0!</v>
      </c>
      <c r="E793" s="189"/>
    </row>
    <row r="794" customHeight="true" spans="1:5">
      <c r="A794" s="185" t="s">
        <v>662</v>
      </c>
      <c r="B794" s="186">
        <f>B795</f>
        <v>0</v>
      </c>
      <c r="C794" s="186">
        <f>C795</f>
        <v>0</v>
      </c>
      <c r="D794" s="187" t="e">
        <f t="shared" si="14"/>
        <v>#DIV/0!</v>
      </c>
      <c r="E794" s="191"/>
    </row>
    <row r="795" customHeight="true" spans="1:5">
      <c r="A795" s="188" t="s">
        <v>663</v>
      </c>
      <c r="B795" s="180"/>
      <c r="C795" s="180"/>
      <c r="D795" s="181" t="e">
        <f t="shared" si="14"/>
        <v>#DIV/0!</v>
      </c>
      <c r="E795" s="189"/>
    </row>
    <row r="796" customHeight="true" spans="1:5">
      <c r="A796" s="185" t="s">
        <v>664</v>
      </c>
      <c r="B796" s="186">
        <f>B797</f>
        <v>0</v>
      </c>
      <c r="C796" s="186">
        <f>C797</f>
        <v>0</v>
      </c>
      <c r="D796" s="187" t="e">
        <f t="shared" si="14"/>
        <v>#DIV/0!</v>
      </c>
      <c r="E796" s="191"/>
    </row>
    <row r="797" customHeight="true" spans="1:5">
      <c r="A797" s="188" t="s">
        <v>665</v>
      </c>
      <c r="B797" s="180"/>
      <c r="C797" s="180"/>
      <c r="D797" s="181" t="e">
        <f t="shared" si="14"/>
        <v>#DIV/0!</v>
      </c>
      <c r="E797" s="189"/>
    </row>
    <row r="798" customHeight="true" spans="1:5">
      <c r="A798" s="185" t="s">
        <v>666</v>
      </c>
      <c r="B798" s="186">
        <f>SUM(B799:B803)</f>
        <v>58</v>
      </c>
      <c r="C798" s="186">
        <f>SUM(C799:C803)</f>
        <v>0</v>
      </c>
      <c r="D798" s="187">
        <f t="shared" si="14"/>
        <v>0</v>
      </c>
      <c r="E798" s="191"/>
    </row>
    <row r="799" customHeight="true" spans="1:5">
      <c r="A799" s="188" t="s">
        <v>667</v>
      </c>
      <c r="B799" s="180"/>
      <c r="C799" s="180"/>
      <c r="D799" s="181" t="e">
        <f t="shared" si="14"/>
        <v>#DIV/0!</v>
      </c>
      <c r="E799" s="189"/>
    </row>
    <row r="800" customHeight="true" spans="1:5">
      <c r="A800" s="188" t="s">
        <v>668</v>
      </c>
      <c r="B800" s="180"/>
      <c r="C800" s="180"/>
      <c r="D800" s="181" t="e">
        <f t="shared" si="14"/>
        <v>#DIV/0!</v>
      </c>
      <c r="E800" s="189"/>
    </row>
    <row r="801" customHeight="true" spans="1:5">
      <c r="A801" s="188" t="s">
        <v>669</v>
      </c>
      <c r="B801" s="180"/>
      <c r="C801" s="180"/>
      <c r="D801" s="181" t="e">
        <f t="shared" si="14"/>
        <v>#DIV/0!</v>
      </c>
      <c r="E801" s="189"/>
    </row>
    <row r="802" customHeight="true" spans="1:5">
      <c r="A802" s="188" t="s">
        <v>670</v>
      </c>
      <c r="B802" s="180"/>
      <c r="C802" s="180">
        <v>0</v>
      </c>
      <c r="D802" s="181" t="e">
        <f t="shared" si="14"/>
        <v>#DIV/0!</v>
      </c>
      <c r="E802" s="189"/>
    </row>
    <row r="803" customHeight="true" spans="1:5">
      <c r="A803" s="188" t="s">
        <v>671</v>
      </c>
      <c r="B803" s="180">
        <v>58</v>
      </c>
      <c r="C803" s="180">
        <v>0</v>
      </c>
      <c r="D803" s="181">
        <f t="shared" si="14"/>
        <v>0</v>
      </c>
      <c r="E803" s="189"/>
    </row>
    <row r="804" customHeight="true" spans="1:5">
      <c r="A804" s="185" t="s">
        <v>672</v>
      </c>
      <c r="B804" s="186">
        <f>B805</f>
        <v>0</v>
      </c>
      <c r="C804" s="186">
        <f>C805</f>
        <v>0</v>
      </c>
      <c r="D804" s="187" t="e">
        <f t="shared" si="14"/>
        <v>#DIV/0!</v>
      </c>
      <c r="E804" s="191"/>
    </row>
    <row r="805" s="175" customFormat="true" customHeight="true" spans="1:44">
      <c r="A805" s="188" t="s">
        <v>673</v>
      </c>
      <c r="B805" s="180"/>
      <c r="C805" s="180"/>
      <c r="D805" s="181" t="e">
        <f t="shared" si="14"/>
        <v>#DIV/0!</v>
      </c>
      <c r="E805" s="189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  <c r="AK805" s="31"/>
      <c r="AL805" s="31"/>
      <c r="AM805" s="31"/>
      <c r="AN805" s="31"/>
      <c r="AO805" s="31"/>
      <c r="AP805" s="31"/>
      <c r="AQ805" s="31"/>
      <c r="AR805" s="31"/>
    </row>
    <row r="806" s="176" customFormat="true" customHeight="true" spans="1:44">
      <c r="A806" s="185" t="s">
        <v>674</v>
      </c>
      <c r="B806" s="186">
        <f>B807</f>
        <v>0</v>
      </c>
      <c r="C806" s="186">
        <f>C807</f>
        <v>0</v>
      </c>
      <c r="D806" s="187" t="e">
        <f t="shared" si="14"/>
        <v>#DIV/0!</v>
      </c>
      <c r="E806" s="19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  <c r="AK806" s="31"/>
      <c r="AL806" s="31"/>
      <c r="AM806" s="31"/>
      <c r="AN806" s="31"/>
      <c r="AO806" s="31"/>
      <c r="AP806" s="31"/>
      <c r="AQ806" s="31"/>
      <c r="AR806" s="31"/>
    </row>
    <row r="807" s="175" customFormat="true" customHeight="true" spans="1:44">
      <c r="A807" s="188" t="s">
        <v>675</v>
      </c>
      <c r="B807" s="180"/>
      <c r="C807" s="180"/>
      <c r="D807" s="181" t="e">
        <f t="shared" si="14"/>
        <v>#DIV/0!</v>
      </c>
      <c r="E807" s="189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  <c r="AK807" s="31"/>
      <c r="AL807" s="31"/>
      <c r="AM807" s="31"/>
      <c r="AN807" s="31"/>
      <c r="AO807" s="31"/>
      <c r="AP807" s="31"/>
      <c r="AQ807" s="31"/>
      <c r="AR807" s="31"/>
    </row>
    <row r="808" customHeight="true" spans="1:5">
      <c r="A808" s="185" t="s">
        <v>676</v>
      </c>
      <c r="B808" s="186">
        <f>SUM(B809:B822)</f>
        <v>0</v>
      </c>
      <c r="C808" s="186">
        <f>SUM(C809:C822)</f>
        <v>0</v>
      </c>
      <c r="D808" s="187" t="e">
        <f t="shared" si="14"/>
        <v>#DIV/0!</v>
      </c>
      <c r="E808" s="191"/>
    </row>
    <row r="809" customHeight="true" spans="1:5">
      <c r="A809" s="188" t="s">
        <v>77</v>
      </c>
      <c r="B809" s="180"/>
      <c r="C809" s="180"/>
      <c r="D809" s="181" t="e">
        <f t="shared" si="14"/>
        <v>#DIV/0!</v>
      </c>
      <c r="E809" s="189"/>
    </row>
    <row r="810" customHeight="true" spans="1:5">
      <c r="A810" s="188" t="s">
        <v>78</v>
      </c>
      <c r="B810" s="180"/>
      <c r="C810" s="180"/>
      <c r="D810" s="181" t="e">
        <f t="shared" si="14"/>
        <v>#DIV/0!</v>
      </c>
      <c r="E810" s="189"/>
    </row>
    <row r="811" customHeight="true" spans="1:5">
      <c r="A811" s="188" t="s">
        <v>79</v>
      </c>
      <c r="B811" s="180"/>
      <c r="C811" s="180"/>
      <c r="D811" s="181" t="e">
        <f t="shared" si="14"/>
        <v>#DIV/0!</v>
      </c>
      <c r="E811" s="189"/>
    </row>
    <row r="812" customHeight="true" spans="1:5">
      <c r="A812" s="188" t="s">
        <v>677</v>
      </c>
      <c r="B812" s="180"/>
      <c r="C812" s="180"/>
      <c r="D812" s="181" t="e">
        <f t="shared" si="14"/>
        <v>#DIV/0!</v>
      </c>
      <c r="E812" s="189"/>
    </row>
    <row r="813" customHeight="true" spans="1:5">
      <c r="A813" s="188" t="s">
        <v>678</v>
      </c>
      <c r="B813" s="180"/>
      <c r="C813" s="180"/>
      <c r="D813" s="181" t="e">
        <f t="shared" si="14"/>
        <v>#DIV/0!</v>
      </c>
      <c r="E813" s="189"/>
    </row>
    <row r="814" customHeight="true" spans="1:5">
      <c r="A814" s="188" t="s">
        <v>679</v>
      </c>
      <c r="B814" s="180"/>
      <c r="C814" s="180"/>
      <c r="D814" s="181" t="e">
        <f t="shared" si="14"/>
        <v>#DIV/0!</v>
      </c>
      <c r="E814" s="189"/>
    </row>
    <row r="815" customHeight="true" spans="1:5">
      <c r="A815" s="188" t="s">
        <v>680</v>
      </c>
      <c r="B815" s="180"/>
      <c r="C815" s="180"/>
      <c r="D815" s="181" t="e">
        <f t="shared" si="14"/>
        <v>#DIV/0!</v>
      </c>
      <c r="E815" s="189"/>
    </row>
    <row r="816" customHeight="true" spans="1:5">
      <c r="A816" s="188" t="s">
        <v>681</v>
      </c>
      <c r="B816" s="180"/>
      <c r="C816" s="180"/>
      <c r="D816" s="181" t="e">
        <f t="shared" si="14"/>
        <v>#DIV/0!</v>
      </c>
      <c r="E816" s="189"/>
    </row>
    <row r="817" customHeight="true" spans="1:5">
      <c r="A817" s="188" t="s">
        <v>682</v>
      </c>
      <c r="B817" s="180"/>
      <c r="C817" s="180"/>
      <c r="D817" s="181" t="e">
        <f t="shared" si="14"/>
        <v>#DIV/0!</v>
      </c>
      <c r="E817" s="189"/>
    </row>
    <row r="818" customHeight="true" spans="1:5">
      <c r="A818" s="188" t="s">
        <v>683</v>
      </c>
      <c r="B818" s="180"/>
      <c r="C818" s="180"/>
      <c r="D818" s="181" t="e">
        <f t="shared" si="14"/>
        <v>#DIV/0!</v>
      </c>
      <c r="E818" s="189"/>
    </row>
    <row r="819" s="175" customFormat="true" customHeight="true" spans="1:44">
      <c r="A819" s="188" t="s">
        <v>118</v>
      </c>
      <c r="B819" s="180"/>
      <c r="C819" s="180"/>
      <c r="D819" s="181" t="e">
        <f t="shared" si="14"/>
        <v>#DIV/0!</v>
      </c>
      <c r="E819" s="189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  <c r="AK819" s="31"/>
      <c r="AL819" s="31"/>
      <c r="AM819" s="31"/>
      <c r="AN819" s="31"/>
      <c r="AO819" s="31"/>
      <c r="AP819" s="31"/>
      <c r="AQ819" s="31"/>
      <c r="AR819" s="31"/>
    </row>
    <row r="820" s="175" customFormat="true" customHeight="true" spans="1:44">
      <c r="A820" s="188" t="s">
        <v>684</v>
      </c>
      <c r="B820" s="180"/>
      <c r="C820" s="180"/>
      <c r="D820" s="181" t="e">
        <f t="shared" si="14"/>
        <v>#DIV/0!</v>
      </c>
      <c r="E820" s="189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  <c r="AK820" s="31"/>
      <c r="AL820" s="31"/>
      <c r="AM820" s="31"/>
      <c r="AN820" s="31"/>
      <c r="AO820" s="31"/>
      <c r="AP820" s="31"/>
      <c r="AQ820" s="31"/>
      <c r="AR820" s="31"/>
    </row>
    <row r="821" customHeight="true" spans="1:5">
      <c r="A821" s="188" t="s">
        <v>86</v>
      </c>
      <c r="B821" s="180"/>
      <c r="C821" s="180"/>
      <c r="D821" s="181" t="e">
        <f t="shared" si="14"/>
        <v>#DIV/0!</v>
      </c>
      <c r="E821" s="189"/>
    </row>
    <row r="822" customHeight="true" spans="1:5">
      <c r="A822" s="188" t="s">
        <v>685</v>
      </c>
      <c r="B822" s="180"/>
      <c r="C822" s="180"/>
      <c r="D822" s="181" t="e">
        <f t="shared" si="14"/>
        <v>#DIV/0!</v>
      </c>
      <c r="E822" s="189"/>
    </row>
    <row r="823" s="175" customFormat="true" customHeight="true" spans="1:44">
      <c r="A823" s="185" t="s">
        <v>686</v>
      </c>
      <c r="B823" s="186">
        <f>B824</f>
        <v>35</v>
      </c>
      <c r="C823" s="186">
        <f>C824</f>
        <v>35</v>
      </c>
      <c r="D823" s="187">
        <f t="shared" si="14"/>
        <v>1</v>
      </c>
      <c r="E823" s="19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  <c r="AK823" s="31"/>
      <c r="AL823" s="31"/>
      <c r="AM823" s="31"/>
      <c r="AN823" s="31"/>
      <c r="AO823" s="31"/>
      <c r="AP823" s="31"/>
      <c r="AQ823" s="31"/>
      <c r="AR823" s="31"/>
    </row>
    <row r="824" s="175" customFormat="true" customHeight="true" spans="1:44">
      <c r="A824" s="188" t="s">
        <v>687</v>
      </c>
      <c r="B824" s="180">
        <v>35</v>
      </c>
      <c r="C824" s="180">
        <v>35</v>
      </c>
      <c r="D824" s="181">
        <f t="shared" si="14"/>
        <v>1</v>
      </c>
      <c r="E824" s="189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  <c r="AK824" s="31"/>
      <c r="AL824" s="31"/>
      <c r="AM824" s="31"/>
      <c r="AN824" s="31"/>
      <c r="AO824" s="31"/>
      <c r="AP824" s="31"/>
      <c r="AQ824" s="31"/>
      <c r="AR824" s="31"/>
    </row>
    <row r="825" s="175" customFormat="true" customHeight="true" spans="1:44">
      <c r="A825" s="182" t="s">
        <v>688</v>
      </c>
      <c r="B825" s="183">
        <f>B826+B837+B839+B842+B844+B846</f>
        <v>203000</v>
      </c>
      <c r="C825" s="183">
        <f>C826+C837+C839+C842+C844+C846</f>
        <v>180000</v>
      </c>
      <c r="D825" s="184">
        <f t="shared" si="14"/>
        <v>0.886699507389163</v>
      </c>
      <c r="E825" s="190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  <c r="AK825" s="31"/>
      <c r="AL825" s="31"/>
      <c r="AM825" s="31"/>
      <c r="AN825" s="31"/>
      <c r="AO825" s="31"/>
      <c r="AP825" s="31"/>
      <c r="AQ825" s="31"/>
      <c r="AR825" s="31"/>
    </row>
    <row r="826" s="176" customFormat="true" customHeight="true" spans="1:44">
      <c r="A826" s="185" t="s">
        <v>689</v>
      </c>
      <c r="B826" s="186">
        <f>SUM(B827:B836)</f>
        <v>136565</v>
      </c>
      <c r="C826" s="186">
        <f>SUM(C827:C836)</f>
        <v>136610</v>
      </c>
      <c r="D826" s="187">
        <f t="shared" ref="D826:D889" si="15">C826/B826</f>
        <v>1.00032951341852</v>
      </c>
      <c r="E826" s="19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  <c r="AK826" s="31"/>
      <c r="AL826" s="31"/>
      <c r="AM826" s="31"/>
      <c r="AN826" s="31"/>
      <c r="AO826" s="31"/>
      <c r="AP826" s="31"/>
      <c r="AQ826" s="31"/>
      <c r="AR826" s="31"/>
    </row>
    <row r="827" s="175" customFormat="true" customHeight="true" spans="1:44">
      <c r="A827" s="188" t="s">
        <v>77</v>
      </c>
      <c r="B827" s="180">
        <v>1470</v>
      </c>
      <c r="C827" s="180">
        <v>1600</v>
      </c>
      <c r="D827" s="181">
        <f t="shared" si="15"/>
        <v>1.08843537414966</v>
      </c>
      <c r="E827" s="189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  <c r="AK827" s="31"/>
      <c r="AL827" s="31"/>
      <c r="AM827" s="31"/>
      <c r="AN827" s="31"/>
      <c r="AO827" s="31"/>
      <c r="AP827" s="31"/>
      <c r="AQ827" s="31"/>
      <c r="AR827" s="31"/>
    </row>
    <row r="828" customHeight="true" spans="1:5">
      <c r="A828" s="188" t="s">
        <v>78</v>
      </c>
      <c r="B828" s="180">
        <v>21</v>
      </c>
      <c r="C828" s="180">
        <v>30</v>
      </c>
      <c r="D828" s="181">
        <f t="shared" si="15"/>
        <v>1.42857142857143</v>
      </c>
      <c r="E828" s="189"/>
    </row>
    <row r="829" customHeight="true" spans="1:5">
      <c r="A829" s="188" t="s">
        <v>79</v>
      </c>
      <c r="B829" s="180"/>
      <c r="C829" s="180"/>
      <c r="D829" s="181" t="e">
        <f t="shared" si="15"/>
        <v>#DIV/0!</v>
      </c>
      <c r="E829" s="189"/>
    </row>
    <row r="830" customHeight="true" spans="1:5">
      <c r="A830" s="188" t="s">
        <v>690</v>
      </c>
      <c r="B830" s="180">
        <v>3118</v>
      </c>
      <c r="C830" s="180">
        <v>3200</v>
      </c>
      <c r="D830" s="181">
        <f t="shared" si="15"/>
        <v>1.02629890955741</v>
      </c>
      <c r="E830" s="189"/>
    </row>
    <row r="831" customHeight="true" spans="1:5">
      <c r="A831" s="188" t="s">
        <v>691</v>
      </c>
      <c r="B831" s="180"/>
      <c r="C831" s="180"/>
      <c r="D831" s="181" t="e">
        <f t="shared" si="15"/>
        <v>#DIV/0!</v>
      </c>
      <c r="E831" s="189"/>
    </row>
    <row r="832" customHeight="true" spans="1:5">
      <c r="A832" s="188" t="s">
        <v>692</v>
      </c>
      <c r="B832" s="180"/>
      <c r="C832" s="180"/>
      <c r="D832" s="181" t="e">
        <f t="shared" si="15"/>
        <v>#DIV/0!</v>
      </c>
      <c r="E832" s="189"/>
    </row>
    <row r="833" customHeight="true" spans="1:5">
      <c r="A833" s="188" t="s">
        <v>693</v>
      </c>
      <c r="B833" s="180"/>
      <c r="C833" s="180"/>
      <c r="D833" s="181" t="e">
        <f t="shared" si="15"/>
        <v>#DIV/0!</v>
      </c>
      <c r="E833" s="189"/>
    </row>
    <row r="834" customHeight="true" spans="1:5">
      <c r="A834" s="188" t="s">
        <v>694</v>
      </c>
      <c r="B834" s="180"/>
      <c r="C834" s="180"/>
      <c r="D834" s="181" t="e">
        <f t="shared" si="15"/>
        <v>#DIV/0!</v>
      </c>
      <c r="E834" s="189"/>
    </row>
    <row r="835" customHeight="true" spans="1:5">
      <c r="A835" s="188" t="s">
        <v>695</v>
      </c>
      <c r="B835" s="180"/>
      <c r="C835" s="180"/>
      <c r="D835" s="181" t="e">
        <f t="shared" si="15"/>
        <v>#DIV/0!</v>
      </c>
      <c r="E835" s="189"/>
    </row>
    <row r="836" customHeight="true" spans="1:5">
      <c r="A836" s="188" t="s">
        <v>696</v>
      </c>
      <c r="B836" s="180">
        <v>131956</v>
      </c>
      <c r="C836" s="180">
        <v>131780</v>
      </c>
      <c r="D836" s="181">
        <f t="shared" si="15"/>
        <v>0.998666222074025</v>
      </c>
      <c r="E836" s="189"/>
    </row>
    <row r="837" customHeight="true" spans="1:5">
      <c r="A837" s="185" t="s">
        <v>697</v>
      </c>
      <c r="B837" s="186">
        <f>B838</f>
        <v>415</v>
      </c>
      <c r="C837" s="186">
        <f>C838</f>
        <v>420</v>
      </c>
      <c r="D837" s="187">
        <f t="shared" si="15"/>
        <v>1.01204819277108</v>
      </c>
      <c r="E837" s="191"/>
    </row>
    <row r="838" customHeight="true" spans="1:5">
      <c r="A838" s="188" t="s">
        <v>698</v>
      </c>
      <c r="B838" s="180">
        <v>415</v>
      </c>
      <c r="C838" s="180">
        <v>420</v>
      </c>
      <c r="D838" s="181">
        <f t="shared" si="15"/>
        <v>1.01204819277108</v>
      </c>
      <c r="E838" s="189"/>
    </row>
    <row r="839" customHeight="true" spans="1:5">
      <c r="A839" s="185" t="s">
        <v>699</v>
      </c>
      <c r="B839" s="186">
        <f>SUM(B840:B841)</f>
        <v>24814</v>
      </c>
      <c r="C839" s="186">
        <f>SUM(C840:C841)</f>
        <v>21300</v>
      </c>
      <c r="D839" s="187">
        <f t="shared" si="15"/>
        <v>0.858386394777142</v>
      </c>
      <c r="E839" s="191"/>
    </row>
    <row r="840" customHeight="true" spans="1:5">
      <c r="A840" s="188" t="s">
        <v>700</v>
      </c>
      <c r="B840" s="180">
        <v>1372</v>
      </c>
      <c r="C840" s="180">
        <v>1300</v>
      </c>
      <c r="D840" s="181">
        <f t="shared" si="15"/>
        <v>0.947521865889213</v>
      </c>
      <c r="E840" s="189"/>
    </row>
    <row r="841" customHeight="true" spans="1:5">
      <c r="A841" s="188" t="s">
        <v>701</v>
      </c>
      <c r="B841" s="180">
        <v>23442</v>
      </c>
      <c r="C841" s="180">
        <v>20000</v>
      </c>
      <c r="D841" s="181">
        <f t="shared" si="15"/>
        <v>0.853169524784575</v>
      </c>
      <c r="E841" s="189"/>
    </row>
    <row r="842" customHeight="true" spans="1:5">
      <c r="A842" s="185" t="s">
        <v>702</v>
      </c>
      <c r="B842" s="186">
        <f t="shared" ref="B842:B846" si="16">B843</f>
        <v>22157</v>
      </c>
      <c r="C842" s="186">
        <f t="shared" ref="C842:C846" si="17">C843</f>
        <v>20000</v>
      </c>
      <c r="D842" s="187">
        <f t="shared" si="15"/>
        <v>0.902649275623956</v>
      </c>
      <c r="E842" s="191"/>
    </row>
    <row r="843" customHeight="true" spans="1:5">
      <c r="A843" s="188" t="s">
        <v>703</v>
      </c>
      <c r="B843" s="180">
        <v>22157</v>
      </c>
      <c r="C843" s="180">
        <v>20000</v>
      </c>
      <c r="D843" s="181">
        <f t="shared" si="15"/>
        <v>0.902649275623956</v>
      </c>
      <c r="E843" s="189"/>
    </row>
    <row r="844" customHeight="true" spans="1:5">
      <c r="A844" s="185" t="s">
        <v>704</v>
      </c>
      <c r="B844" s="186">
        <f t="shared" si="16"/>
        <v>1661</v>
      </c>
      <c r="C844" s="186">
        <f t="shared" si="17"/>
        <v>1670</v>
      </c>
      <c r="D844" s="187">
        <f t="shared" si="15"/>
        <v>1.00541842263697</v>
      </c>
      <c r="E844" s="191"/>
    </row>
    <row r="845" customHeight="true" spans="1:5">
      <c r="A845" s="188" t="s">
        <v>705</v>
      </c>
      <c r="B845" s="180">
        <v>1661</v>
      </c>
      <c r="C845" s="180">
        <v>1670</v>
      </c>
      <c r="D845" s="181">
        <f t="shared" si="15"/>
        <v>1.00541842263697</v>
      </c>
      <c r="E845" s="189"/>
    </row>
    <row r="846" customHeight="true" spans="1:5">
      <c r="A846" s="185" t="s">
        <v>706</v>
      </c>
      <c r="B846" s="186">
        <f t="shared" si="16"/>
        <v>17388</v>
      </c>
      <c r="C846" s="186">
        <f t="shared" si="17"/>
        <v>0</v>
      </c>
      <c r="D846" s="187">
        <f t="shared" si="15"/>
        <v>0</v>
      </c>
      <c r="E846" s="191"/>
    </row>
    <row r="847" customHeight="true" spans="1:5">
      <c r="A847" s="188" t="s">
        <v>707</v>
      </c>
      <c r="B847" s="180">
        <v>17388</v>
      </c>
      <c r="C847" s="180">
        <v>0</v>
      </c>
      <c r="D847" s="181">
        <f t="shared" si="15"/>
        <v>0</v>
      </c>
      <c r="E847" s="189"/>
    </row>
    <row r="848" customHeight="true" spans="1:5">
      <c r="A848" s="182" t="s">
        <v>708</v>
      </c>
      <c r="B848" s="183">
        <f>B849+B875+B900+B928+B939+B946+B953+B956</f>
        <v>26680</v>
      </c>
      <c r="C848" s="183">
        <f>C849+C875+C900+C928+C939+C946+C953+C956</f>
        <v>41870</v>
      </c>
      <c r="D848" s="184">
        <f t="shared" si="15"/>
        <v>1.56934032983508</v>
      </c>
      <c r="E848" s="190"/>
    </row>
    <row r="849" customHeight="true" spans="1:5">
      <c r="A849" s="185" t="s">
        <v>709</v>
      </c>
      <c r="B849" s="186">
        <f>SUM(B850:B874)</f>
        <v>5691</v>
      </c>
      <c r="C849" s="186">
        <f>SUM(C850:C874)</f>
        <v>7075</v>
      </c>
      <c r="D849" s="187">
        <f t="shared" si="15"/>
        <v>1.2431910033386</v>
      </c>
      <c r="E849" s="191"/>
    </row>
    <row r="850" customHeight="true" spans="1:5">
      <c r="A850" s="188" t="s">
        <v>77</v>
      </c>
      <c r="B850" s="180">
        <v>598</v>
      </c>
      <c r="C850" s="180">
        <v>700</v>
      </c>
      <c r="D850" s="181">
        <f t="shared" si="15"/>
        <v>1.17056856187291</v>
      </c>
      <c r="E850" s="189"/>
    </row>
    <row r="851" customHeight="true" spans="1:5">
      <c r="A851" s="188" t="s">
        <v>78</v>
      </c>
      <c r="B851" s="180"/>
      <c r="C851" s="180"/>
      <c r="D851" s="181" t="e">
        <f t="shared" si="15"/>
        <v>#DIV/0!</v>
      </c>
      <c r="E851" s="189"/>
    </row>
    <row r="852" s="175" customFormat="true" customHeight="true" spans="1:44">
      <c r="A852" s="188" t="s">
        <v>79</v>
      </c>
      <c r="B852" s="180"/>
      <c r="C852" s="180"/>
      <c r="D852" s="181" t="e">
        <f t="shared" si="15"/>
        <v>#DIV/0!</v>
      </c>
      <c r="E852" s="189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  <c r="AK852" s="31"/>
      <c r="AL852" s="31"/>
      <c r="AM852" s="31"/>
      <c r="AN852" s="31"/>
      <c r="AO852" s="31"/>
      <c r="AP852" s="31"/>
      <c r="AQ852" s="31"/>
      <c r="AR852" s="31"/>
    </row>
    <row r="853" customHeight="true" spans="1:5">
      <c r="A853" s="188" t="s">
        <v>86</v>
      </c>
      <c r="B853" s="180">
        <v>2445</v>
      </c>
      <c r="C853" s="180">
        <v>3650</v>
      </c>
      <c r="D853" s="181">
        <f t="shared" si="15"/>
        <v>1.49284253578732</v>
      </c>
      <c r="E853" s="189"/>
    </row>
    <row r="854" customHeight="true" spans="1:5">
      <c r="A854" s="188" t="s">
        <v>710</v>
      </c>
      <c r="B854" s="180"/>
      <c r="C854" s="180"/>
      <c r="D854" s="181" t="e">
        <f t="shared" si="15"/>
        <v>#DIV/0!</v>
      </c>
      <c r="E854" s="189"/>
    </row>
    <row r="855" customHeight="true" spans="1:5">
      <c r="A855" s="188" t="s">
        <v>711</v>
      </c>
      <c r="B855" s="180"/>
      <c r="C855" s="180"/>
      <c r="D855" s="181" t="e">
        <f t="shared" si="15"/>
        <v>#DIV/0!</v>
      </c>
      <c r="E855" s="189"/>
    </row>
    <row r="856" customHeight="true" spans="1:5">
      <c r="A856" s="188" t="s">
        <v>712</v>
      </c>
      <c r="B856" s="180">
        <v>84</v>
      </c>
      <c r="C856" s="180">
        <v>80</v>
      </c>
      <c r="D856" s="181">
        <f t="shared" si="15"/>
        <v>0.952380952380952</v>
      </c>
      <c r="E856" s="189"/>
    </row>
    <row r="857" customHeight="true" spans="1:5">
      <c r="A857" s="188" t="s">
        <v>713</v>
      </c>
      <c r="B857" s="180">
        <v>165</v>
      </c>
      <c r="C857" s="180">
        <v>170</v>
      </c>
      <c r="D857" s="181">
        <f t="shared" si="15"/>
        <v>1.03030303030303</v>
      </c>
      <c r="E857" s="189"/>
    </row>
    <row r="858" customHeight="true" spans="1:5">
      <c r="A858" s="188" t="s">
        <v>714</v>
      </c>
      <c r="B858" s="180">
        <v>10</v>
      </c>
      <c r="C858" s="180">
        <v>10</v>
      </c>
      <c r="D858" s="181">
        <f t="shared" si="15"/>
        <v>1</v>
      </c>
      <c r="E858" s="189"/>
    </row>
    <row r="859" customHeight="true" spans="1:5">
      <c r="A859" s="188" t="s">
        <v>715</v>
      </c>
      <c r="B859" s="180"/>
      <c r="C859" s="180"/>
      <c r="D859" s="181" t="e">
        <f t="shared" si="15"/>
        <v>#DIV/0!</v>
      </c>
      <c r="E859" s="189"/>
    </row>
    <row r="860" customHeight="true" spans="1:5">
      <c r="A860" s="188" t="s">
        <v>716</v>
      </c>
      <c r="B860" s="180">
        <v>54</v>
      </c>
      <c r="C860" s="180">
        <v>60</v>
      </c>
      <c r="D860" s="181">
        <f t="shared" si="15"/>
        <v>1.11111111111111</v>
      </c>
      <c r="E860" s="189"/>
    </row>
    <row r="861" customHeight="true" spans="1:5">
      <c r="A861" s="188" t="s">
        <v>717</v>
      </c>
      <c r="B861" s="180"/>
      <c r="C861" s="180"/>
      <c r="D861" s="181" t="e">
        <f t="shared" si="15"/>
        <v>#DIV/0!</v>
      </c>
      <c r="E861" s="189"/>
    </row>
    <row r="862" customHeight="true" spans="1:5">
      <c r="A862" s="188" t="s">
        <v>718</v>
      </c>
      <c r="B862" s="180"/>
      <c r="C862" s="180"/>
      <c r="D862" s="181" t="e">
        <f t="shared" si="15"/>
        <v>#DIV/0!</v>
      </c>
      <c r="E862" s="189"/>
    </row>
    <row r="863" customHeight="true" spans="1:5">
      <c r="A863" s="188" t="s">
        <v>719</v>
      </c>
      <c r="B863" s="180"/>
      <c r="C863" s="180"/>
      <c r="D863" s="181" t="e">
        <f t="shared" si="15"/>
        <v>#DIV/0!</v>
      </c>
      <c r="E863" s="189"/>
    </row>
    <row r="864" customHeight="true" spans="1:5">
      <c r="A864" s="188" t="s">
        <v>720</v>
      </c>
      <c r="B864" s="180">
        <v>46</v>
      </c>
      <c r="C864" s="180">
        <v>50</v>
      </c>
      <c r="D864" s="181">
        <f t="shared" si="15"/>
        <v>1.08695652173913</v>
      </c>
      <c r="E864" s="189"/>
    </row>
    <row r="865" customHeight="true" spans="1:5">
      <c r="A865" s="188" t="s">
        <v>721</v>
      </c>
      <c r="B865" s="180">
        <v>567</v>
      </c>
      <c r="C865" s="180">
        <v>600</v>
      </c>
      <c r="D865" s="181">
        <f t="shared" si="15"/>
        <v>1.05820105820106</v>
      </c>
      <c r="E865" s="189"/>
    </row>
    <row r="866" customHeight="true" spans="1:5">
      <c r="A866" s="188" t="s">
        <v>722</v>
      </c>
      <c r="B866" s="180">
        <v>19</v>
      </c>
      <c r="C866" s="180">
        <v>20</v>
      </c>
      <c r="D866" s="181">
        <f t="shared" si="15"/>
        <v>1.05263157894737</v>
      </c>
      <c r="E866" s="189"/>
    </row>
    <row r="867" customHeight="true" spans="1:5">
      <c r="A867" s="188" t="s">
        <v>723</v>
      </c>
      <c r="B867" s="180"/>
      <c r="C867" s="180"/>
      <c r="D867" s="181" t="e">
        <f t="shared" si="15"/>
        <v>#DIV/0!</v>
      </c>
      <c r="E867" s="189"/>
    </row>
    <row r="868" customHeight="true" spans="1:5">
      <c r="A868" s="188" t="s">
        <v>724</v>
      </c>
      <c r="B868" s="180"/>
      <c r="C868" s="180"/>
      <c r="D868" s="181" t="e">
        <f t="shared" si="15"/>
        <v>#DIV/0!</v>
      </c>
      <c r="E868" s="189"/>
    </row>
    <row r="869" customHeight="true" spans="1:5">
      <c r="A869" s="188" t="s">
        <v>725</v>
      </c>
      <c r="B869" s="180">
        <v>294</v>
      </c>
      <c r="C869" s="180">
        <v>300</v>
      </c>
      <c r="D869" s="181">
        <f t="shared" si="15"/>
        <v>1.02040816326531</v>
      </c>
      <c r="E869" s="189"/>
    </row>
    <row r="870" customHeight="true" spans="1:5">
      <c r="A870" s="188" t="s">
        <v>726</v>
      </c>
      <c r="B870" s="180"/>
      <c r="C870" s="180"/>
      <c r="D870" s="181" t="e">
        <f t="shared" si="15"/>
        <v>#DIV/0!</v>
      </c>
      <c r="E870" s="189"/>
    </row>
    <row r="871" customHeight="true" spans="1:5">
      <c r="A871" s="188" t="s">
        <v>727</v>
      </c>
      <c r="B871" s="180">
        <v>35</v>
      </c>
      <c r="C871" s="180">
        <v>35</v>
      </c>
      <c r="D871" s="181">
        <f t="shared" si="15"/>
        <v>1</v>
      </c>
      <c r="E871" s="189"/>
    </row>
    <row r="872" customHeight="true" spans="1:5">
      <c r="A872" s="188" t="s">
        <v>728</v>
      </c>
      <c r="B872" s="180"/>
      <c r="C872" s="180"/>
      <c r="D872" s="181" t="e">
        <f t="shared" si="15"/>
        <v>#DIV/0!</v>
      </c>
      <c r="E872" s="189"/>
    </row>
    <row r="873" customHeight="true" spans="1:5">
      <c r="A873" s="188" t="s">
        <v>729</v>
      </c>
      <c r="B873" s="180"/>
      <c r="C873" s="180"/>
      <c r="D873" s="181" t="e">
        <f t="shared" si="15"/>
        <v>#DIV/0!</v>
      </c>
      <c r="E873" s="189"/>
    </row>
    <row r="874" customHeight="true" spans="1:5">
      <c r="A874" s="188" t="s">
        <v>730</v>
      </c>
      <c r="B874" s="180">
        <v>1374</v>
      </c>
      <c r="C874" s="180">
        <v>1400</v>
      </c>
      <c r="D874" s="181">
        <f t="shared" si="15"/>
        <v>1.01892285298399</v>
      </c>
      <c r="E874" s="189"/>
    </row>
    <row r="875" customHeight="true" spans="1:5">
      <c r="A875" s="185" t="s">
        <v>731</v>
      </c>
      <c r="B875" s="186">
        <f>SUM(B876:B899)</f>
        <v>8247</v>
      </c>
      <c r="C875" s="186">
        <f>SUM(C876:C899)</f>
        <v>21900</v>
      </c>
      <c r="D875" s="187">
        <f t="shared" si="15"/>
        <v>2.65551109494362</v>
      </c>
      <c r="E875" s="191"/>
    </row>
    <row r="876" customHeight="true" spans="1:5">
      <c r="A876" s="188" t="s">
        <v>77</v>
      </c>
      <c r="B876" s="180"/>
      <c r="C876" s="180"/>
      <c r="D876" s="181" t="e">
        <f t="shared" si="15"/>
        <v>#DIV/0!</v>
      </c>
      <c r="E876" s="189"/>
    </row>
    <row r="877" customHeight="true" spans="1:5">
      <c r="A877" s="188" t="s">
        <v>78</v>
      </c>
      <c r="B877" s="180"/>
      <c r="C877" s="180"/>
      <c r="D877" s="181" t="e">
        <f t="shared" si="15"/>
        <v>#DIV/0!</v>
      </c>
      <c r="E877" s="189"/>
    </row>
    <row r="878" customHeight="true" spans="1:5">
      <c r="A878" s="188" t="s">
        <v>79</v>
      </c>
      <c r="B878" s="180"/>
      <c r="C878" s="180"/>
      <c r="D878" s="181" t="e">
        <f t="shared" si="15"/>
        <v>#DIV/0!</v>
      </c>
      <c r="E878" s="189"/>
    </row>
    <row r="879" customHeight="true" spans="1:5">
      <c r="A879" s="188" t="s">
        <v>732</v>
      </c>
      <c r="B879" s="180"/>
      <c r="C879" s="180"/>
      <c r="D879" s="181" t="e">
        <f t="shared" si="15"/>
        <v>#DIV/0!</v>
      </c>
      <c r="E879" s="189"/>
    </row>
    <row r="880" customHeight="true" spans="1:5">
      <c r="A880" s="188" t="s">
        <v>733</v>
      </c>
      <c r="B880" s="180">
        <v>1814</v>
      </c>
      <c r="C880" s="180">
        <v>1820</v>
      </c>
      <c r="D880" s="181">
        <f t="shared" si="15"/>
        <v>1.00330760749724</v>
      </c>
      <c r="E880" s="189"/>
    </row>
    <row r="881" s="175" customFormat="true" customHeight="true" spans="1:44">
      <c r="A881" s="188" t="s">
        <v>734</v>
      </c>
      <c r="B881" s="180"/>
      <c r="C881" s="180"/>
      <c r="D881" s="181" t="e">
        <f t="shared" si="15"/>
        <v>#DIV/0!</v>
      </c>
      <c r="E881" s="189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  <c r="AJ881" s="31"/>
      <c r="AK881" s="31"/>
      <c r="AL881" s="31"/>
      <c r="AM881" s="31"/>
      <c r="AN881" s="31"/>
      <c r="AO881" s="31"/>
      <c r="AP881" s="31"/>
      <c r="AQ881" s="31"/>
      <c r="AR881" s="31"/>
    </row>
    <row r="882" customHeight="true" spans="1:5">
      <c r="A882" s="188" t="s">
        <v>735</v>
      </c>
      <c r="B882" s="180">
        <v>8</v>
      </c>
      <c r="C882" s="180">
        <v>0</v>
      </c>
      <c r="D882" s="181">
        <f t="shared" si="15"/>
        <v>0</v>
      </c>
      <c r="E882" s="189"/>
    </row>
    <row r="883" customHeight="true" spans="1:5">
      <c r="A883" s="188" t="s">
        <v>736</v>
      </c>
      <c r="B883" s="180"/>
      <c r="C883" s="180"/>
      <c r="D883" s="181" t="e">
        <f t="shared" si="15"/>
        <v>#DIV/0!</v>
      </c>
      <c r="E883" s="189"/>
    </row>
    <row r="884" customHeight="true" spans="1:5">
      <c r="A884" s="188" t="s">
        <v>737</v>
      </c>
      <c r="B884" s="180"/>
      <c r="C884" s="180"/>
      <c r="D884" s="181" t="e">
        <f t="shared" si="15"/>
        <v>#DIV/0!</v>
      </c>
      <c r="E884" s="189"/>
    </row>
    <row r="885" customHeight="true" spans="1:5">
      <c r="A885" s="188" t="s">
        <v>738</v>
      </c>
      <c r="B885" s="180">
        <v>3</v>
      </c>
      <c r="C885" s="180">
        <v>0</v>
      </c>
      <c r="D885" s="181">
        <f t="shared" si="15"/>
        <v>0</v>
      </c>
      <c r="E885" s="189"/>
    </row>
    <row r="886" customHeight="true" spans="1:5">
      <c r="A886" s="188" t="s">
        <v>739</v>
      </c>
      <c r="B886" s="180"/>
      <c r="C886" s="180"/>
      <c r="D886" s="181" t="e">
        <f t="shared" si="15"/>
        <v>#DIV/0!</v>
      </c>
      <c r="E886" s="189"/>
    </row>
    <row r="887" customHeight="true" spans="1:5">
      <c r="A887" s="188" t="s">
        <v>740</v>
      </c>
      <c r="B887" s="180"/>
      <c r="C887" s="180"/>
      <c r="D887" s="181" t="e">
        <f t="shared" si="15"/>
        <v>#DIV/0!</v>
      </c>
      <c r="E887" s="189"/>
    </row>
    <row r="888" customHeight="true" spans="1:5">
      <c r="A888" s="188" t="s">
        <v>741</v>
      </c>
      <c r="B888" s="180"/>
      <c r="C888" s="180"/>
      <c r="D888" s="181" t="e">
        <f t="shared" si="15"/>
        <v>#DIV/0!</v>
      </c>
      <c r="E888" s="189"/>
    </row>
    <row r="889" customHeight="true" spans="1:5">
      <c r="A889" s="188" t="s">
        <v>742</v>
      </c>
      <c r="B889" s="180"/>
      <c r="C889" s="180"/>
      <c r="D889" s="181" t="e">
        <f t="shared" si="15"/>
        <v>#DIV/0!</v>
      </c>
      <c r="E889" s="189"/>
    </row>
    <row r="890" customHeight="true" spans="1:5">
      <c r="A890" s="188" t="s">
        <v>743</v>
      </c>
      <c r="B890" s="180"/>
      <c r="C890" s="180"/>
      <c r="D890" s="181" t="e">
        <f t="shared" ref="D890:D953" si="18">C890/B890</f>
        <v>#DIV/0!</v>
      </c>
      <c r="E890" s="189"/>
    </row>
    <row r="891" customHeight="true" spans="1:5">
      <c r="A891" s="188" t="s">
        <v>744</v>
      </c>
      <c r="B891" s="180"/>
      <c r="C891" s="180"/>
      <c r="D891" s="181" t="e">
        <f t="shared" si="18"/>
        <v>#DIV/0!</v>
      </c>
      <c r="E891" s="189"/>
    </row>
    <row r="892" customHeight="true" spans="1:5">
      <c r="A892" s="188" t="s">
        <v>745</v>
      </c>
      <c r="B892" s="180"/>
      <c r="C892" s="180"/>
      <c r="D892" s="181" t="e">
        <f t="shared" si="18"/>
        <v>#DIV/0!</v>
      </c>
      <c r="E892" s="189"/>
    </row>
    <row r="893" customHeight="true" spans="1:5">
      <c r="A893" s="188" t="s">
        <v>746</v>
      </c>
      <c r="B893" s="180"/>
      <c r="C893" s="180"/>
      <c r="D893" s="181" t="e">
        <f t="shared" si="18"/>
        <v>#DIV/0!</v>
      </c>
      <c r="E893" s="189"/>
    </row>
    <row r="894" customHeight="true" spans="1:5">
      <c r="A894" s="188" t="s">
        <v>747</v>
      </c>
      <c r="B894" s="180"/>
      <c r="C894" s="180"/>
      <c r="D894" s="181" t="e">
        <f t="shared" si="18"/>
        <v>#DIV/0!</v>
      </c>
      <c r="E894" s="189"/>
    </row>
    <row r="895" customHeight="true" spans="1:5">
      <c r="A895" s="188" t="s">
        <v>748</v>
      </c>
      <c r="B895" s="180">
        <v>89</v>
      </c>
      <c r="C895" s="180">
        <v>80</v>
      </c>
      <c r="D895" s="181">
        <f t="shared" si="18"/>
        <v>0.898876404494382</v>
      </c>
      <c r="E895" s="189"/>
    </row>
    <row r="896" customHeight="true" spans="1:5">
      <c r="A896" s="188" t="s">
        <v>749</v>
      </c>
      <c r="B896" s="180"/>
      <c r="C896" s="180"/>
      <c r="D896" s="181" t="e">
        <f t="shared" si="18"/>
        <v>#DIV/0!</v>
      </c>
      <c r="E896" s="189"/>
    </row>
    <row r="897" customHeight="true" spans="1:5">
      <c r="A897" s="188" t="s">
        <v>750</v>
      </c>
      <c r="B897" s="180"/>
      <c r="C897" s="180"/>
      <c r="D897" s="181" t="e">
        <f t="shared" si="18"/>
        <v>#DIV/0!</v>
      </c>
      <c r="E897" s="189"/>
    </row>
    <row r="898" customHeight="true" spans="1:5">
      <c r="A898" s="188" t="s">
        <v>716</v>
      </c>
      <c r="B898" s="180">
        <v>6333</v>
      </c>
      <c r="C898" s="180">
        <v>20000</v>
      </c>
      <c r="D898" s="181">
        <f t="shared" si="18"/>
        <v>3.15806095057635</v>
      </c>
      <c r="E898" s="189"/>
    </row>
    <row r="899" customHeight="true" spans="1:5">
      <c r="A899" s="188" t="s">
        <v>751</v>
      </c>
      <c r="B899" s="180"/>
      <c r="C899" s="180"/>
      <c r="D899" s="181" t="e">
        <f t="shared" si="18"/>
        <v>#DIV/0!</v>
      </c>
      <c r="E899" s="189"/>
    </row>
    <row r="900" customHeight="true" spans="1:5">
      <c r="A900" s="185" t="s">
        <v>752</v>
      </c>
      <c r="B900" s="186">
        <f>SUM(B901:B927)</f>
        <v>8839</v>
      </c>
      <c r="C900" s="186">
        <f>SUM(C901:C927)</f>
        <v>9070</v>
      </c>
      <c r="D900" s="187">
        <f t="shared" si="18"/>
        <v>1.02613417807444</v>
      </c>
      <c r="E900" s="191"/>
    </row>
    <row r="901" customHeight="true" spans="1:5">
      <c r="A901" s="188" t="s">
        <v>77</v>
      </c>
      <c r="B901" s="180">
        <v>688</v>
      </c>
      <c r="C901" s="180">
        <v>800</v>
      </c>
      <c r="D901" s="181">
        <f t="shared" si="18"/>
        <v>1.16279069767442</v>
      </c>
      <c r="E901" s="189"/>
    </row>
    <row r="902" customHeight="true" spans="1:5">
      <c r="A902" s="188" t="s">
        <v>78</v>
      </c>
      <c r="B902" s="180"/>
      <c r="C902" s="180"/>
      <c r="D902" s="181" t="e">
        <f t="shared" si="18"/>
        <v>#DIV/0!</v>
      </c>
      <c r="E902" s="189"/>
    </row>
    <row r="903" customHeight="true" spans="1:5">
      <c r="A903" s="188" t="s">
        <v>79</v>
      </c>
      <c r="B903" s="180"/>
      <c r="C903" s="180"/>
      <c r="D903" s="181" t="e">
        <f t="shared" si="18"/>
        <v>#DIV/0!</v>
      </c>
      <c r="E903" s="189"/>
    </row>
    <row r="904" customHeight="true" spans="1:5">
      <c r="A904" s="188" t="s">
        <v>753</v>
      </c>
      <c r="B904" s="180">
        <v>4134</v>
      </c>
      <c r="C904" s="180">
        <v>4200</v>
      </c>
      <c r="D904" s="181">
        <f t="shared" si="18"/>
        <v>1.01596516690856</v>
      </c>
      <c r="E904" s="189"/>
    </row>
    <row r="905" customHeight="true" spans="1:5">
      <c r="A905" s="188" t="s">
        <v>754</v>
      </c>
      <c r="B905" s="180">
        <v>121</v>
      </c>
      <c r="C905" s="180">
        <v>120</v>
      </c>
      <c r="D905" s="181">
        <f t="shared" si="18"/>
        <v>0.991735537190083</v>
      </c>
      <c r="E905" s="189"/>
    </row>
    <row r="906" customHeight="true" spans="1:5">
      <c r="A906" s="188" t="s">
        <v>755</v>
      </c>
      <c r="B906" s="180">
        <v>1087</v>
      </c>
      <c r="C906" s="180">
        <v>1100</v>
      </c>
      <c r="D906" s="181">
        <f t="shared" si="18"/>
        <v>1.01195952161914</v>
      </c>
      <c r="E906" s="189"/>
    </row>
    <row r="907" customHeight="true" spans="1:5">
      <c r="A907" s="188" t="s">
        <v>756</v>
      </c>
      <c r="B907" s="180"/>
      <c r="C907" s="180"/>
      <c r="D907" s="181" t="e">
        <f t="shared" si="18"/>
        <v>#DIV/0!</v>
      </c>
      <c r="E907" s="189"/>
    </row>
    <row r="908" s="175" customFormat="true" customHeight="true" spans="1:44">
      <c r="A908" s="188" t="s">
        <v>757</v>
      </c>
      <c r="B908" s="180"/>
      <c r="C908" s="180"/>
      <c r="D908" s="181" t="e">
        <f t="shared" si="18"/>
        <v>#DIV/0!</v>
      </c>
      <c r="E908" s="189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  <c r="AI908" s="31"/>
      <c r="AJ908" s="31"/>
      <c r="AK908" s="31"/>
      <c r="AL908" s="31"/>
      <c r="AM908" s="31"/>
      <c r="AN908" s="31"/>
      <c r="AO908" s="31"/>
      <c r="AP908" s="31"/>
      <c r="AQ908" s="31"/>
      <c r="AR908" s="31"/>
    </row>
    <row r="909" customHeight="true" spans="1:5">
      <c r="A909" s="188" t="s">
        <v>758</v>
      </c>
      <c r="B909" s="180"/>
      <c r="C909" s="180"/>
      <c r="D909" s="181" t="e">
        <f t="shared" si="18"/>
        <v>#DIV/0!</v>
      </c>
      <c r="E909" s="189"/>
    </row>
    <row r="910" customHeight="true" spans="1:5">
      <c r="A910" s="188" t="s">
        <v>759</v>
      </c>
      <c r="B910" s="180">
        <v>79</v>
      </c>
      <c r="C910" s="180">
        <v>80</v>
      </c>
      <c r="D910" s="181">
        <f t="shared" si="18"/>
        <v>1.0126582278481</v>
      </c>
      <c r="E910" s="189"/>
    </row>
    <row r="911" customHeight="true" spans="1:5">
      <c r="A911" s="188" t="s">
        <v>760</v>
      </c>
      <c r="B911" s="180">
        <v>1969</v>
      </c>
      <c r="C911" s="180">
        <v>1960</v>
      </c>
      <c r="D911" s="181">
        <f t="shared" si="18"/>
        <v>0.995429151853733</v>
      </c>
      <c r="E911" s="189"/>
    </row>
    <row r="912" customHeight="true" spans="1:5">
      <c r="A912" s="188" t="s">
        <v>761</v>
      </c>
      <c r="B912" s="180">
        <v>297</v>
      </c>
      <c r="C912" s="180">
        <v>290</v>
      </c>
      <c r="D912" s="181">
        <f t="shared" si="18"/>
        <v>0.976430976430976</v>
      </c>
      <c r="E912" s="189"/>
    </row>
    <row r="913" customHeight="true" spans="1:5">
      <c r="A913" s="188" t="s">
        <v>762</v>
      </c>
      <c r="B913" s="180"/>
      <c r="C913" s="180"/>
      <c r="D913" s="181" t="e">
        <f t="shared" si="18"/>
        <v>#DIV/0!</v>
      </c>
      <c r="E913" s="189"/>
    </row>
    <row r="914" customHeight="true" spans="1:5">
      <c r="A914" s="188" t="s">
        <v>763</v>
      </c>
      <c r="B914" s="180">
        <v>81</v>
      </c>
      <c r="C914" s="180">
        <v>80</v>
      </c>
      <c r="D914" s="181">
        <f t="shared" si="18"/>
        <v>0.987654320987654</v>
      </c>
      <c r="E914" s="189"/>
    </row>
    <row r="915" customHeight="true" spans="1:5">
      <c r="A915" s="188" t="s">
        <v>764</v>
      </c>
      <c r="B915" s="180"/>
      <c r="C915" s="180"/>
      <c r="D915" s="181" t="e">
        <f t="shared" si="18"/>
        <v>#DIV/0!</v>
      </c>
      <c r="E915" s="189"/>
    </row>
    <row r="916" customHeight="true" spans="1:5">
      <c r="A916" s="188" t="s">
        <v>765</v>
      </c>
      <c r="B916" s="180"/>
      <c r="C916" s="180"/>
      <c r="D916" s="181" t="e">
        <f t="shared" si="18"/>
        <v>#DIV/0!</v>
      </c>
      <c r="E916" s="189"/>
    </row>
    <row r="917" customHeight="true" spans="1:5">
      <c r="A917" s="188" t="s">
        <v>766</v>
      </c>
      <c r="B917" s="180"/>
      <c r="C917" s="180"/>
      <c r="D917" s="181" t="e">
        <f t="shared" si="18"/>
        <v>#DIV/0!</v>
      </c>
      <c r="E917" s="189"/>
    </row>
    <row r="918" customHeight="true" spans="1:5">
      <c r="A918" s="188" t="s">
        <v>767</v>
      </c>
      <c r="B918" s="180"/>
      <c r="C918" s="180"/>
      <c r="D918" s="181" t="e">
        <f t="shared" si="18"/>
        <v>#DIV/0!</v>
      </c>
      <c r="E918" s="189"/>
    </row>
    <row r="919" s="175" customFormat="true" customHeight="true" spans="1:44">
      <c r="A919" s="188" t="s">
        <v>768</v>
      </c>
      <c r="B919" s="180"/>
      <c r="C919" s="180"/>
      <c r="D919" s="181" t="e">
        <f t="shared" si="18"/>
        <v>#DIV/0!</v>
      </c>
      <c r="E919" s="189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  <c r="AJ919" s="31"/>
      <c r="AK919" s="31"/>
      <c r="AL919" s="31"/>
      <c r="AM919" s="31"/>
      <c r="AN919" s="31"/>
      <c r="AO919" s="31"/>
      <c r="AP919" s="31"/>
      <c r="AQ919" s="31"/>
      <c r="AR919" s="31"/>
    </row>
    <row r="920" customHeight="true" spans="1:5">
      <c r="A920" s="188" t="s">
        <v>769</v>
      </c>
      <c r="B920" s="180"/>
      <c r="C920" s="180"/>
      <c r="D920" s="181" t="e">
        <f t="shared" si="18"/>
        <v>#DIV/0!</v>
      </c>
      <c r="E920" s="189"/>
    </row>
    <row r="921" customHeight="true" spans="1:5">
      <c r="A921" s="188" t="s">
        <v>770</v>
      </c>
      <c r="B921" s="180">
        <v>37</v>
      </c>
      <c r="C921" s="180">
        <v>40</v>
      </c>
      <c r="D921" s="181">
        <f t="shared" si="18"/>
        <v>1.08108108108108</v>
      </c>
      <c r="E921" s="189"/>
    </row>
    <row r="922" customHeight="true" spans="1:5">
      <c r="A922" s="188" t="s">
        <v>744</v>
      </c>
      <c r="B922" s="180"/>
      <c r="C922" s="180"/>
      <c r="D922" s="181" t="e">
        <f t="shared" si="18"/>
        <v>#DIV/0!</v>
      </c>
      <c r="E922" s="189"/>
    </row>
    <row r="923" customHeight="true" spans="1:5">
      <c r="A923" s="188" t="s">
        <v>771</v>
      </c>
      <c r="B923" s="180">
        <v>0</v>
      </c>
      <c r="C923" s="180">
        <v>0</v>
      </c>
      <c r="D923" s="181" t="e">
        <f t="shared" si="18"/>
        <v>#DIV/0!</v>
      </c>
      <c r="E923" s="189"/>
    </row>
    <row r="924" customHeight="true" spans="1:5">
      <c r="A924" s="188" t="s">
        <v>772</v>
      </c>
      <c r="B924" s="180"/>
      <c r="C924" s="180"/>
      <c r="D924" s="181" t="e">
        <f t="shared" si="18"/>
        <v>#DIV/0!</v>
      </c>
      <c r="E924" s="189"/>
    </row>
    <row r="925" customHeight="true" spans="1:5">
      <c r="A925" s="188" t="s">
        <v>773</v>
      </c>
      <c r="B925" s="180"/>
      <c r="C925" s="180"/>
      <c r="D925" s="181" t="e">
        <f t="shared" si="18"/>
        <v>#DIV/0!</v>
      </c>
      <c r="E925" s="189"/>
    </row>
    <row r="926" customHeight="true" spans="1:5">
      <c r="A926" s="188" t="s">
        <v>774</v>
      </c>
      <c r="B926" s="180"/>
      <c r="C926" s="180"/>
      <c r="D926" s="181" t="e">
        <f t="shared" si="18"/>
        <v>#DIV/0!</v>
      </c>
      <c r="E926" s="189"/>
    </row>
    <row r="927" customHeight="true" spans="1:5">
      <c r="A927" s="188" t="s">
        <v>775</v>
      </c>
      <c r="B927" s="180">
        <v>346</v>
      </c>
      <c r="C927" s="180">
        <v>400</v>
      </c>
      <c r="D927" s="181">
        <f t="shared" si="18"/>
        <v>1.15606936416185</v>
      </c>
      <c r="E927" s="189"/>
    </row>
    <row r="928" customHeight="true" spans="1:5">
      <c r="A928" s="185" t="s">
        <v>776</v>
      </c>
      <c r="B928" s="186">
        <f>SUM(B929:B938)</f>
        <v>93</v>
      </c>
      <c r="C928" s="186">
        <f>SUM(C929:C938)</f>
        <v>0</v>
      </c>
      <c r="D928" s="187">
        <f t="shared" si="18"/>
        <v>0</v>
      </c>
      <c r="E928" s="191"/>
    </row>
    <row r="929" customHeight="true" spans="1:5">
      <c r="A929" s="188" t="s">
        <v>77</v>
      </c>
      <c r="B929" s="180"/>
      <c r="C929" s="180"/>
      <c r="D929" s="181" t="e">
        <f t="shared" si="18"/>
        <v>#DIV/0!</v>
      </c>
      <c r="E929" s="189"/>
    </row>
    <row r="930" customFormat="true" customHeight="true" spans="1:44">
      <c r="A930" s="188" t="s">
        <v>78</v>
      </c>
      <c r="B930" s="180"/>
      <c r="C930" s="180"/>
      <c r="D930" s="181" t="e">
        <f t="shared" si="18"/>
        <v>#DIV/0!</v>
      </c>
      <c r="E930" s="189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  <c r="AJ930" s="31"/>
      <c r="AK930" s="31"/>
      <c r="AL930" s="31"/>
      <c r="AM930" s="31"/>
      <c r="AN930" s="31"/>
      <c r="AO930" s="31"/>
      <c r="AP930" s="31"/>
      <c r="AQ930" s="31"/>
      <c r="AR930" s="31"/>
    </row>
    <row r="931" customFormat="true" customHeight="true" spans="1:44">
      <c r="A931" s="188" t="s">
        <v>79</v>
      </c>
      <c r="B931" s="180"/>
      <c r="C931" s="180"/>
      <c r="D931" s="181" t="e">
        <f t="shared" si="18"/>
        <v>#DIV/0!</v>
      </c>
      <c r="E931" s="189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  <c r="AJ931" s="31"/>
      <c r="AK931" s="31"/>
      <c r="AL931" s="31"/>
      <c r="AM931" s="31"/>
      <c r="AN931" s="31"/>
      <c r="AO931" s="31"/>
      <c r="AP931" s="31"/>
      <c r="AQ931" s="31"/>
      <c r="AR931" s="31"/>
    </row>
    <row r="932" customHeight="true" spans="1:5">
      <c r="A932" s="188" t="s">
        <v>777</v>
      </c>
      <c r="B932" s="180"/>
      <c r="C932" s="180"/>
      <c r="D932" s="181" t="e">
        <f t="shared" si="18"/>
        <v>#DIV/0!</v>
      </c>
      <c r="E932" s="189"/>
    </row>
    <row r="933" customHeight="true" spans="1:5">
      <c r="A933" s="188" t="s">
        <v>778</v>
      </c>
      <c r="B933" s="180"/>
      <c r="C933" s="180"/>
      <c r="D933" s="181" t="e">
        <f t="shared" si="18"/>
        <v>#DIV/0!</v>
      </c>
      <c r="E933" s="189"/>
    </row>
    <row r="934" s="175" customFormat="true" customHeight="true" spans="1:44">
      <c r="A934" s="188" t="s">
        <v>779</v>
      </c>
      <c r="B934" s="180"/>
      <c r="C934" s="180"/>
      <c r="D934" s="181" t="e">
        <f t="shared" si="18"/>
        <v>#DIV/0!</v>
      </c>
      <c r="E934" s="189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  <c r="AJ934" s="31"/>
      <c r="AK934" s="31"/>
      <c r="AL934" s="31"/>
      <c r="AM934" s="31"/>
      <c r="AN934" s="31"/>
      <c r="AO934" s="31"/>
      <c r="AP934" s="31"/>
      <c r="AQ934" s="31"/>
      <c r="AR934" s="31"/>
    </row>
    <row r="935" customHeight="true" spans="1:5">
      <c r="A935" s="188" t="s">
        <v>780</v>
      </c>
      <c r="B935" s="180"/>
      <c r="C935" s="180"/>
      <c r="D935" s="181" t="e">
        <f t="shared" si="18"/>
        <v>#DIV/0!</v>
      </c>
      <c r="E935" s="189"/>
    </row>
    <row r="936" customHeight="true" spans="1:5">
      <c r="A936" s="188" t="s">
        <v>781</v>
      </c>
      <c r="B936" s="180"/>
      <c r="C936" s="180"/>
      <c r="D936" s="181" t="e">
        <f t="shared" si="18"/>
        <v>#DIV/0!</v>
      </c>
      <c r="E936" s="189"/>
    </row>
    <row r="937" customHeight="true" spans="1:5">
      <c r="A937" s="188" t="s">
        <v>782</v>
      </c>
      <c r="B937" s="180"/>
      <c r="C937" s="180"/>
      <c r="D937" s="181" t="e">
        <f t="shared" si="18"/>
        <v>#DIV/0!</v>
      </c>
      <c r="E937" s="189"/>
    </row>
    <row r="938" customHeight="true" spans="1:5">
      <c r="A938" s="188" t="s">
        <v>783</v>
      </c>
      <c r="B938" s="180">
        <v>93</v>
      </c>
      <c r="C938" s="180">
        <v>0</v>
      </c>
      <c r="D938" s="181">
        <f t="shared" si="18"/>
        <v>0</v>
      </c>
      <c r="E938" s="189"/>
    </row>
    <row r="939" customHeight="true" spans="1:5">
      <c r="A939" s="185" t="s">
        <v>784</v>
      </c>
      <c r="B939" s="186">
        <f>SUM(B940:B945)</f>
        <v>3083</v>
      </c>
      <c r="C939" s="186">
        <f>SUM(C940:C945)</f>
        <v>3090</v>
      </c>
      <c r="D939" s="187">
        <f t="shared" si="18"/>
        <v>1.00227051573143</v>
      </c>
      <c r="E939" s="191"/>
    </row>
    <row r="940" customHeight="true" spans="1:5">
      <c r="A940" s="188" t="s">
        <v>785</v>
      </c>
      <c r="B940" s="180"/>
      <c r="C940" s="180"/>
      <c r="D940" s="181" t="e">
        <f t="shared" si="18"/>
        <v>#DIV/0!</v>
      </c>
      <c r="E940" s="189"/>
    </row>
    <row r="941" s="175" customFormat="true" customHeight="true" spans="1:44">
      <c r="A941" s="188" t="s">
        <v>786</v>
      </c>
      <c r="B941" s="180"/>
      <c r="C941" s="180"/>
      <c r="D941" s="181" t="e">
        <f t="shared" si="18"/>
        <v>#DIV/0!</v>
      </c>
      <c r="E941" s="189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  <c r="AJ941" s="31"/>
      <c r="AK941" s="31"/>
      <c r="AL941" s="31"/>
      <c r="AM941" s="31"/>
      <c r="AN941" s="31"/>
      <c r="AO941" s="31"/>
      <c r="AP941" s="31"/>
      <c r="AQ941" s="31"/>
      <c r="AR941" s="31"/>
    </row>
    <row r="942" customHeight="true" spans="1:5">
      <c r="A942" s="188" t="s">
        <v>787</v>
      </c>
      <c r="B942" s="180">
        <v>1533</v>
      </c>
      <c r="C942" s="180">
        <v>1540</v>
      </c>
      <c r="D942" s="181">
        <f t="shared" si="18"/>
        <v>1.00456621004566</v>
      </c>
      <c r="E942" s="189"/>
    </row>
    <row r="943" s="175" customFormat="true" customHeight="true" spans="1:44">
      <c r="A943" s="188" t="s">
        <v>788</v>
      </c>
      <c r="B943" s="180">
        <v>1550</v>
      </c>
      <c r="C943" s="180">
        <v>1550</v>
      </c>
      <c r="D943" s="181">
        <f t="shared" si="18"/>
        <v>1</v>
      </c>
      <c r="E943" s="189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  <c r="AK943" s="31"/>
      <c r="AL943" s="31"/>
      <c r="AM943" s="31"/>
      <c r="AN943" s="31"/>
      <c r="AO943" s="31"/>
      <c r="AP943" s="31"/>
      <c r="AQ943" s="31"/>
      <c r="AR943" s="31"/>
    </row>
    <row r="944" customHeight="true" spans="1:5">
      <c r="A944" s="188" t="s">
        <v>789</v>
      </c>
      <c r="B944" s="180"/>
      <c r="C944" s="180"/>
      <c r="D944" s="181" t="e">
        <f t="shared" si="18"/>
        <v>#DIV/0!</v>
      </c>
      <c r="E944" s="189"/>
    </row>
    <row r="945" customHeight="true" spans="1:5">
      <c r="A945" s="188" t="s">
        <v>790</v>
      </c>
      <c r="B945" s="180"/>
      <c r="C945" s="180"/>
      <c r="D945" s="181" t="e">
        <f t="shared" si="18"/>
        <v>#DIV/0!</v>
      </c>
      <c r="E945" s="189"/>
    </row>
    <row r="946" customHeight="true" spans="1:5">
      <c r="A946" s="185" t="s">
        <v>791</v>
      </c>
      <c r="B946" s="186">
        <f>SUM(B947:B952)</f>
        <v>727</v>
      </c>
      <c r="C946" s="186">
        <f>SUM(C947:C952)</f>
        <v>735</v>
      </c>
      <c r="D946" s="187">
        <f t="shared" si="18"/>
        <v>1.01100412654746</v>
      </c>
      <c r="E946" s="191"/>
    </row>
    <row r="947" customHeight="true" spans="1:5">
      <c r="A947" s="188" t="s">
        <v>792</v>
      </c>
      <c r="B947" s="180"/>
      <c r="C947" s="180"/>
      <c r="D947" s="181" t="e">
        <f t="shared" si="18"/>
        <v>#DIV/0!</v>
      </c>
      <c r="E947" s="189"/>
    </row>
    <row r="948" customHeight="true" spans="1:5">
      <c r="A948" s="188" t="s">
        <v>793</v>
      </c>
      <c r="B948" s="180"/>
      <c r="C948" s="180"/>
      <c r="D948" s="181" t="e">
        <f t="shared" si="18"/>
        <v>#DIV/0!</v>
      </c>
      <c r="E948" s="189"/>
    </row>
    <row r="949" customHeight="true" spans="1:5">
      <c r="A949" s="188" t="s">
        <v>794</v>
      </c>
      <c r="B949" s="180">
        <v>22</v>
      </c>
      <c r="C949" s="180">
        <v>30</v>
      </c>
      <c r="D949" s="181">
        <f t="shared" si="18"/>
        <v>1.36363636363636</v>
      </c>
      <c r="E949" s="189"/>
    </row>
    <row r="950" customHeight="true" spans="1:5">
      <c r="A950" s="188" t="s">
        <v>795</v>
      </c>
      <c r="B950" s="180">
        <v>670</v>
      </c>
      <c r="C950" s="180">
        <v>670</v>
      </c>
      <c r="D950" s="181">
        <f t="shared" si="18"/>
        <v>1</v>
      </c>
      <c r="E950" s="189"/>
    </row>
    <row r="951" customHeight="true" spans="1:5">
      <c r="A951" s="188" t="s">
        <v>796</v>
      </c>
      <c r="B951" s="180"/>
      <c r="C951" s="180"/>
      <c r="D951" s="181" t="e">
        <f t="shared" si="18"/>
        <v>#DIV/0!</v>
      </c>
      <c r="E951" s="189"/>
    </row>
    <row r="952" customHeight="true" spans="1:5">
      <c r="A952" s="188" t="s">
        <v>797</v>
      </c>
      <c r="B952" s="180">
        <v>35</v>
      </c>
      <c r="C952" s="180">
        <v>35</v>
      </c>
      <c r="D952" s="181">
        <f t="shared" si="18"/>
        <v>1</v>
      </c>
      <c r="E952" s="189"/>
    </row>
    <row r="953" customHeight="true" spans="1:5">
      <c r="A953" s="185" t="s">
        <v>798</v>
      </c>
      <c r="B953" s="186">
        <f>SUM(B954:B955)</f>
        <v>0</v>
      </c>
      <c r="C953" s="186">
        <f>SUM(C954:C955)</f>
        <v>0</v>
      </c>
      <c r="D953" s="187" t="e">
        <f t="shared" si="18"/>
        <v>#DIV/0!</v>
      </c>
      <c r="E953" s="191"/>
    </row>
    <row r="954" customHeight="true" spans="1:5">
      <c r="A954" s="188" t="s">
        <v>799</v>
      </c>
      <c r="B954" s="180"/>
      <c r="C954" s="180"/>
      <c r="D954" s="181" t="e">
        <f t="shared" ref="D954:D1017" si="19">C954/B954</f>
        <v>#DIV/0!</v>
      </c>
      <c r="E954" s="189"/>
    </row>
    <row r="955" customHeight="true" spans="1:5">
      <c r="A955" s="188" t="s">
        <v>800</v>
      </c>
      <c r="B955" s="180"/>
      <c r="C955" s="180"/>
      <c r="D955" s="181" t="e">
        <f t="shared" si="19"/>
        <v>#DIV/0!</v>
      </c>
      <c r="E955" s="189"/>
    </row>
    <row r="956" customHeight="true" spans="1:5">
      <c r="A956" s="185" t="s">
        <v>801</v>
      </c>
      <c r="B956" s="186">
        <f>SUM(B957:B958)</f>
        <v>0</v>
      </c>
      <c r="C956" s="186">
        <f>SUM(C957:C958)</f>
        <v>0</v>
      </c>
      <c r="D956" s="187" t="e">
        <f t="shared" si="19"/>
        <v>#DIV/0!</v>
      </c>
      <c r="E956" s="191"/>
    </row>
    <row r="957" customHeight="true" spans="1:5">
      <c r="A957" s="188" t="s">
        <v>802</v>
      </c>
      <c r="B957" s="180"/>
      <c r="C957" s="180"/>
      <c r="D957" s="181" t="e">
        <f t="shared" si="19"/>
        <v>#DIV/0!</v>
      </c>
      <c r="E957" s="189"/>
    </row>
    <row r="958" customHeight="true" spans="1:5">
      <c r="A958" s="188" t="s">
        <v>803</v>
      </c>
      <c r="B958" s="180"/>
      <c r="C958" s="180"/>
      <c r="D958" s="181" t="e">
        <f t="shared" si="19"/>
        <v>#DIV/0!</v>
      </c>
      <c r="E958" s="189"/>
    </row>
    <row r="959" customHeight="true" spans="1:5">
      <c r="A959" s="182" t="s">
        <v>804</v>
      </c>
      <c r="B959" s="183">
        <f>B960+B983+B993+B1003+B1008+B1015+B1020</f>
        <v>11500</v>
      </c>
      <c r="C959" s="183">
        <f>C960+C983+C993+C1003+C1008+C1015+C1020</f>
        <v>15100</v>
      </c>
      <c r="D959" s="184">
        <f t="shared" si="19"/>
        <v>1.31304347826087</v>
      </c>
      <c r="E959" s="190"/>
    </row>
    <row r="960" customHeight="true" spans="1:5">
      <c r="A960" s="185" t="s">
        <v>805</v>
      </c>
      <c r="B960" s="186">
        <f>SUM(B961:B982)</f>
        <v>11476</v>
      </c>
      <c r="C960" s="186">
        <f>SUM(C961:C982)</f>
        <v>15076</v>
      </c>
      <c r="D960" s="187">
        <f t="shared" si="19"/>
        <v>1.31369815266643</v>
      </c>
      <c r="E960" s="191"/>
    </row>
    <row r="961" customHeight="true" spans="1:5">
      <c r="A961" s="188" t="s">
        <v>77</v>
      </c>
      <c r="B961" s="180">
        <v>544</v>
      </c>
      <c r="C961" s="180">
        <v>706</v>
      </c>
      <c r="D961" s="181">
        <f t="shared" si="19"/>
        <v>1.29779411764706</v>
      </c>
      <c r="E961" s="189"/>
    </row>
    <row r="962" customHeight="true" spans="1:5">
      <c r="A962" s="188" t="s">
        <v>78</v>
      </c>
      <c r="B962" s="180"/>
      <c r="C962" s="180"/>
      <c r="D962" s="181" t="e">
        <f t="shared" si="19"/>
        <v>#DIV/0!</v>
      </c>
      <c r="E962" s="189"/>
    </row>
    <row r="963" customHeight="true" spans="1:5">
      <c r="A963" s="188" t="s">
        <v>79</v>
      </c>
      <c r="B963" s="180"/>
      <c r="C963" s="180"/>
      <c r="D963" s="181" t="e">
        <f t="shared" si="19"/>
        <v>#DIV/0!</v>
      </c>
      <c r="E963" s="189"/>
    </row>
    <row r="964" customHeight="true" spans="1:5">
      <c r="A964" s="188" t="s">
        <v>806</v>
      </c>
      <c r="B964" s="180">
        <v>48</v>
      </c>
      <c r="C964" s="180">
        <v>50</v>
      </c>
      <c r="D964" s="181">
        <f t="shared" si="19"/>
        <v>1.04166666666667</v>
      </c>
      <c r="E964" s="189"/>
    </row>
    <row r="965" customHeight="true" spans="1:5">
      <c r="A965" s="188" t="s">
        <v>807</v>
      </c>
      <c r="B965" s="180">
        <v>469</v>
      </c>
      <c r="C965" s="180">
        <v>1000</v>
      </c>
      <c r="D965" s="181">
        <f t="shared" si="19"/>
        <v>2.13219616204691</v>
      </c>
      <c r="E965" s="189"/>
    </row>
    <row r="966" s="175" customFormat="true" customHeight="true" spans="1:44">
      <c r="A966" s="188" t="s">
        <v>808</v>
      </c>
      <c r="B966" s="180"/>
      <c r="C966" s="180"/>
      <c r="D966" s="181" t="e">
        <f t="shared" si="19"/>
        <v>#DIV/0!</v>
      </c>
      <c r="E966" s="189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  <c r="AJ966" s="31"/>
      <c r="AK966" s="31"/>
      <c r="AL966" s="31"/>
      <c r="AM966" s="31"/>
      <c r="AN966" s="31"/>
      <c r="AO966" s="31"/>
      <c r="AP966" s="31"/>
      <c r="AQ966" s="31"/>
      <c r="AR966" s="31"/>
    </row>
    <row r="967" customHeight="true" spans="1:5">
      <c r="A967" s="188" t="s">
        <v>809</v>
      </c>
      <c r="B967" s="180"/>
      <c r="C967" s="180"/>
      <c r="D967" s="181" t="e">
        <f t="shared" si="19"/>
        <v>#DIV/0!</v>
      </c>
      <c r="E967" s="189"/>
    </row>
    <row r="968" customHeight="true" spans="1:5">
      <c r="A968" s="188" t="s">
        <v>810</v>
      </c>
      <c r="B968" s="180"/>
      <c r="C968" s="180"/>
      <c r="D968" s="181" t="e">
        <f t="shared" si="19"/>
        <v>#DIV/0!</v>
      </c>
      <c r="E968" s="189"/>
    </row>
    <row r="969" customHeight="true" spans="1:5">
      <c r="A969" s="188" t="s">
        <v>811</v>
      </c>
      <c r="B969" s="180"/>
      <c r="C969" s="180"/>
      <c r="D969" s="181" t="e">
        <f t="shared" si="19"/>
        <v>#DIV/0!</v>
      </c>
      <c r="E969" s="189"/>
    </row>
    <row r="970" customHeight="true" spans="1:5">
      <c r="A970" s="188" t="s">
        <v>812</v>
      </c>
      <c r="B970" s="180"/>
      <c r="C970" s="180"/>
      <c r="D970" s="181" t="e">
        <f t="shared" si="19"/>
        <v>#DIV/0!</v>
      </c>
      <c r="E970" s="189"/>
    </row>
    <row r="971" customHeight="true" spans="1:5">
      <c r="A971" s="188" t="s">
        <v>813</v>
      </c>
      <c r="B971" s="180"/>
      <c r="C971" s="180"/>
      <c r="D971" s="181" t="e">
        <f t="shared" si="19"/>
        <v>#DIV/0!</v>
      </c>
      <c r="E971" s="189"/>
    </row>
    <row r="972" customHeight="true" spans="1:5">
      <c r="A972" s="188" t="s">
        <v>814</v>
      </c>
      <c r="B972" s="180"/>
      <c r="C972" s="180"/>
      <c r="D972" s="181" t="e">
        <f t="shared" si="19"/>
        <v>#DIV/0!</v>
      </c>
      <c r="E972" s="189"/>
    </row>
    <row r="973" customHeight="true" spans="1:5">
      <c r="A973" s="188" t="s">
        <v>815</v>
      </c>
      <c r="B973" s="180"/>
      <c r="C973" s="180"/>
      <c r="D973" s="181" t="e">
        <f t="shared" si="19"/>
        <v>#DIV/0!</v>
      </c>
      <c r="E973" s="189"/>
    </row>
    <row r="974" customHeight="true" spans="1:5">
      <c r="A974" s="188" t="s">
        <v>816</v>
      </c>
      <c r="B974" s="180"/>
      <c r="C974" s="180"/>
      <c r="D974" s="181" t="e">
        <f t="shared" si="19"/>
        <v>#DIV/0!</v>
      </c>
      <c r="E974" s="189"/>
    </row>
    <row r="975" customHeight="true" spans="1:5">
      <c r="A975" s="188" t="s">
        <v>817</v>
      </c>
      <c r="B975" s="180"/>
      <c r="C975" s="180"/>
      <c r="D975" s="181" t="e">
        <f t="shared" si="19"/>
        <v>#DIV/0!</v>
      </c>
      <c r="E975" s="189"/>
    </row>
    <row r="976" s="175" customFormat="true" customHeight="true" spans="1:44">
      <c r="A976" s="188" t="s">
        <v>818</v>
      </c>
      <c r="B976" s="180"/>
      <c r="C976" s="180"/>
      <c r="D976" s="181" t="e">
        <f t="shared" si="19"/>
        <v>#DIV/0!</v>
      </c>
      <c r="E976" s="189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  <c r="AI976" s="31"/>
      <c r="AJ976" s="31"/>
      <c r="AK976" s="31"/>
      <c r="AL976" s="31"/>
      <c r="AM976" s="31"/>
      <c r="AN976" s="31"/>
      <c r="AO976" s="31"/>
      <c r="AP976" s="31"/>
      <c r="AQ976" s="31"/>
      <c r="AR976" s="31"/>
    </row>
    <row r="977" customHeight="true" spans="1:5">
      <c r="A977" s="188" t="s">
        <v>819</v>
      </c>
      <c r="B977" s="180"/>
      <c r="C977" s="180"/>
      <c r="D977" s="181" t="e">
        <f t="shared" si="19"/>
        <v>#DIV/0!</v>
      </c>
      <c r="E977" s="189"/>
    </row>
    <row r="978" customHeight="true" spans="1:5">
      <c r="A978" s="188" t="s">
        <v>820</v>
      </c>
      <c r="B978" s="180"/>
      <c r="C978" s="180"/>
      <c r="D978" s="181" t="e">
        <f t="shared" si="19"/>
        <v>#DIV/0!</v>
      </c>
      <c r="E978" s="189"/>
    </row>
    <row r="979" customHeight="true" spans="1:5">
      <c r="A979" s="188" t="s">
        <v>821</v>
      </c>
      <c r="B979" s="180"/>
      <c r="C979" s="180"/>
      <c r="D979" s="181" t="e">
        <f t="shared" si="19"/>
        <v>#DIV/0!</v>
      </c>
      <c r="E979" s="189"/>
    </row>
    <row r="980" customHeight="true" spans="1:5">
      <c r="A980" s="188" t="s">
        <v>822</v>
      </c>
      <c r="B980" s="180"/>
      <c r="C980" s="180"/>
      <c r="D980" s="181" t="e">
        <f t="shared" si="19"/>
        <v>#DIV/0!</v>
      </c>
      <c r="E980" s="189"/>
    </row>
    <row r="981" customHeight="true" spans="1:5">
      <c r="A981" s="188" t="s">
        <v>823</v>
      </c>
      <c r="B981" s="180"/>
      <c r="C981" s="180"/>
      <c r="D981" s="181" t="e">
        <f t="shared" si="19"/>
        <v>#DIV/0!</v>
      </c>
      <c r="E981" s="189"/>
    </row>
    <row r="982" customHeight="true" spans="1:5">
      <c r="A982" s="188" t="s">
        <v>824</v>
      </c>
      <c r="B982" s="180">
        <v>10415</v>
      </c>
      <c r="C982" s="180">
        <v>13320</v>
      </c>
      <c r="D982" s="181">
        <f t="shared" si="19"/>
        <v>1.27892462794047</v>
      </c>
      <c r="E982" s="189"/>
    </row>
    <row r="983" customHeight="true" spans="1:5">
      <c r="A983" s="185" t="s">
        <v>825</v>
      </c>
      <c r="B983" s="186">
        <f>SUM(B984:B992)</f>
        <v>24</v>
      </c>
      <c r="C983" s="186">
        <f>SUM(C984:C992)</f>
        <v>24</v>
      </c>
      <c r="D983" s="187">
        <f t="shared" si="19"/>
        <v>1</v>
      </c>
      <c r="E983" s="191"/>
    </row>
    <row r="984" customHeight="true" spans="1:5">
      <c r="A984" s="188" t="s">
        <v>77</v>
      </c>
      <c r="B984" s="180"/>
      <c r="C984" s="180"/>
      <c r="D984" s="181" t="e">
        <f t="shared" si="19"/>
        <v>#DIV/0!</v>
      </c>
      <c r="E984" s="189"/>
    </row>
    <row r="985" customHeight="true" spans="1:5">
      <c r="A985" s="188" t="s">
        <v>78</v>
      </c>
      <c r="B985" s="180"/>
      <c r="C985" s="180"/>
      <c r="D985" s="181" t="e">
        <f t="shared" si="19"/>
        <v>#DIV/0!</v>
      </c>
      <c r="E985" s="189"/>
    </row>
    <row r="986" s="175" customFormat="true" customHeight="true" spans="1:44">
      <c r="A986" s="188" t="s">
        <v>79</v>
      </c>
      <c r="B986" s="180"/>
      <c r="C986" s="180"/>
      <c r="D986" s="181" t="e">
        <f t="shared" si="19"/>
        <v>#DIV/0!</v>
      </c>
      <c r="E986" s="189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  <c r="AI986" s="31"/>
      <c r="AJ986" s="31"/>
      <c r="AK986" s="31"/>
      <c r="AL986" s="31"/>
      <c r="AM986" s="31"/>
      <c r="AN986" s="31"/>
      <c r="AO986" s="31"/>
      <c r="AP986" s="31"/>
      <c r="AQ986" s="31"/>
      <c r="AR986" s="31"/>
    </row>
    <row r="987" customHeight="true" spans="1:5">
      <c r="A987" s="188" t="s">
        <v>826</v>
      </c>
      <c r="B987" s="180"/>
      <c r="C987" s="180"/>
      <c r="D987" s="181" t="e">
        <f t="shared" si="19"/>
        <v>#DIV/0!</v>
      </c>
      <c r="E987" s="189"/>
    </row>
    <row r="988" customHeight="true" spans="1:5">
      <c r="A988" s="188" t="s">
        <v>827</v>
      </c>
      <c r="B988" s="180"/>
      <c r="C988" s="180"/>
      <c r="D988" s="181" t="e">
        <f t="shared" si="19"/>
        <v>#DIV/0!</v>
      </c>
      <c r="E988" s="189"/>
    </row>
    <row r="989" customHeight="true" spans="1:5">
      <c r="A989" s="188" t="s">
        <v>828</v>
      </c>
      <c r="B989" s="180">
        <v>24</v>
      </c>
      <c r="C989" s="180">
        <v>24</v>
      </c>
      <c r="D989" s="181">
        <f t="shared" si="19"/>
        <v>1</v>
      </c>
      <c r="E989" s="189"/>
    </row>
    <row r="990" customHeight="true" spans="1:5">
      <c r="A990" s="188" t="s">
        <v>829</v>
      </c>
      <c r="B990" s="180"/>
      <c r="C990" s="180"/>
      <c r="D990" s="181" t="e">
        <f t="shared" si="19"/>
        <v>#DIV/0!</v>
      </c>
      <c r="E990" s="189"/>
    </row>
    <row r="991" s="175" customFormat="true" customHeight="true" spans="1:44">
      <c r="A991" s="188" t="s">
        <v>830</v>
      </c>
      <c r="B991" s="180"/>
      <c r="C991" s="180"/>
      <c r="D991" s="181" t="e">
        <f t="shared" si="19"/>
        <v>#DIV/0!</v>
      </c>
      <c r="E991" s="189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  <c r="AI991" s="31"/>
      <c r="AJ991" s="31"/>
      <c r="AK991" s="31"/>
      <c r="AL991" s="31"/>
      <c r="AM991" s="31"/>
      <c r="AN991" s="31"/>
      <c r="AO991" s="31"/>
      <c r="AP991" s="31"/>
      <c r="AQ991" s="31"/>
      <c r="AR991" s="31"/>
    </row>
    <row r="992" customHeight="true" spans="1:5">
      <c r="A992" s="188" t="s">
        <v>831</v>
      </c>
      <c r="B992" s="180"/>
      <c r="C992" s="180"/>
      <c r="D992" s="181" t="e">
        <f t="shared" si="19"/>
        <v>#DIV/0!</v>
      </c>
      <c r="E992" s="189"/>
    </row>
    <row r="993" customHeight="true" spans="1:5">
      <c r="A993" s="185" t="s">
        <v>832</v>
      </c>
      <c r="B993" s="186">
        <f>SUM(B994:B1002)</f>
        <v>0</v>
      </c>
      <c r="C993" s="186">
        <f>SUM(C994:C1002)</f>
        <v>0</v>
      </c>
      <c r="D993" s="187" t="e">
        <f t="shared" si="19"/>
        <v>#DIV/0!</v>
      </c>
      <c r="E993" s="191"/>
    </row>
    <row r="994" customHeight="true" spans="1:5">
      <c r="A994" s="188" t="s">
        <v>77</v>
      </c>
      <c r="B994" s="180"/>
      <c r="C994" s="180"/>
      <c r="D994" s="181" t="e">
        <f t="shared" si="19"/>
        <v>#DIV/0!</v>
      </c>
      <c r="E994" s="189"/>
    </row>
    <row r="995" customHeight="true" spans="1:5">
      <c r="A995" s="188" t="s">
        <v>78</v>
      </c>
      <c r="B995" s="180"/>
      <c r="C995" s="180"/>
      <c r="D995" s="181" t="e">
        <f t="shared" si="19"/>
        <v>#DIV/0!</v>
      </c>
      <c r="E995" s="189"/>
    </row>
    <row r="996" customHeight="true" spans="1:5">
      <c r="A996" s="188" t="s">
        <v>79</v>
      </c>
      <c r="B996" s="180"/>
      <c r="C996" s="180"/>
      <c r="D996" s="181" t="e">
        <f t="shared" si="19"/>
        <v>#DIV/0!</v>
      </c>
      <c r="E996" s="189"/>
    </row>
    <row r="997" customHeight="true" spans="1:5">
      <c r="A997" s="188" t="s">
        <v>833</v>
      </c>
      <c r="B997" s="180"/>
      <c r="C997" s="180"/>
      <c r="D997" s="181" t="e">
        <f t="shared" si="19"/>
        <v>#DIV/0!</v>
      </c>
      <c r="E997" s="189"/>
    </row>
    <row r="998" s="175" customFormat="true" customHeight="true" spans="1:44">
      <c r="A998" s="188" t="s">
        <v>834</v>
      </c>
      <c r="B998" s="180"/>
      <c r="C998" s="180"/>
      <c r="D998" s="181" t="e">
        <f t="shared" si="19"/>
        <v>#DIV/0!</v>
      </c>
      <c r="E998" s="189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  <c r="AH998" s="31"/>
      <c r="AI998" s="31"/>
      <c r="AJ998" s="31"/>
      <c r="AK998" s="31"/>
      <c r="AL998" s="31"/>
      <c r="AM998" s="31"/>
      <c r="AN998" s="31"/>
      <c r="AO998" s="31"/>
      <c r="AP998" s="31"/>
      <c r="AQ998" s="31"/>
      <c r="AR998" s="31"/>
    </row>
    <row r="999" customHeight="true" spans="1:5">
      <c r="A999" s="188" t="s">
        <v>835</v>
      </c>
      <c r="B999" s="180"/>
      <c r="C999" s="180"/>
      <c r="D999" s="181" t="e">
        <f t="shared" si="19"/>
        <v>#DIV/0!</v>
      </c>
      <c r="E999" s="189"/>
    </row>
    <row r="1000" customHeight="true" spans="1:5">
      <c r="A1000" s="188" t="s">
        <v>836</v>
      </c>
      <c r="B1000" s="180"/>
      <c r="C1000" s="180"/>
      <c r="D1000" s="181" t="e">
        <f t="shared" si="19"/>
        <v>#DIV/0!</v>
      </c>
      <c r="E1000" s="189"/>
    </row>
    <row r="1001" customHeight="true" spans="1:5">
      <c r="A1001" s="188" t="s">
        <v>837</v>
      </c>
      <c r="B1001" s="180"/>
      <c r="C1001" s="180"/>
      <c r="D1001" s="181" t="e">
        <f t="shared" si="19"/>
        <v>#DIV/0!</v>
      </c>
      <c r="E1001" s="189"/>
    </row>
    <row r="1002" customHeight="true" spans="1:5">
      <c r="A1002" s="188" t="s">
        <v>838</v>
      </c>
      <c r="B1002" s="180"/>
      <c r="C1002" s="180"/>
      <c r="D1002" s="181" t="e">
        <f t="shared" si="19"/>
        <v>#DIV/0!</v>
      </c>
      <c r="E1002" s="189"/>
    </row>
    <row r="1003" s="175" customFormat="true" customHeight="true" spans="1:44">
      <c r="A1003" s="185" t="s">
        <v>839</v>
      </c>
      <c r="B1003" s="186">
        <f>SUM(B1004:B1007)</f>
        <v>0</v>
      </c>
      <c r="C1003" s="186">
        <f>SUM(C1004:C1007)</f>
        <v>0</v>
      </c>
      <c r="D1003" s="187" t="e">
        <f t="shared" si="19"/>
        <v>#DIV/0!</v>
      </c>
      <c r="E1003" s="19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  <c r="AA1003" s="31"/>
      <c r="AB1003" s="31"/>
      <c r="AC1003" s="31"/>
      <c r="AD1003" s="31"/>
      <c r="AE1003" s="31"/>
      <c r="AF1003" s="31"/>
      <c r="AG1003" s="31"/>
      <c r="AH1003" s="31"/>
      <c r="AI1003" s="31"/>
      <c r="AJ1003" s="31"/>
      <c r="AK1003" s="31"/>
      <c r="AL1003" s="31"/>
      <c r="AM1003" s="31"/>
      <c r="AN1003" s="31"/>
      <c r="AO1003" s="31"/>
      <c r="AP1003" s="31"/>
      <c r="AQ1003" s="31"/>
      <c r="AR1003" s="31"/>
    </row>
    <row r="1004" customHeight="true" spans="1:5">
      <c r="A1004" s="188" t="s">
        <v>840</v>
      </c>
      <c r="B1004" s="180"/>
      <c r="C1004" s="180"/>
      <c r="D1004" s="181" t="e">
        <f t="shared" si="19"/>
        <v>#DIV/0!</v>
      </c>
      <c r="E1004" s="189"/>
    </row>
    <row r="1005" customHeight="true" spans="1:5">
      <c r="A1005" s="188" t="s">
        <v>841</v>
      </c>
      <c r="B1005" s="180"/>
      <c r="C1005" s="180"/>
      <c r="D1005" s="181" t="e">
        <f t="shared" si="19"/>
        <v>#DIV/0!</v>
      </c>
      <c r="E1005" s="189"/>
    </row>
    <row r="1006" s="176" customFormat="true" customHeight="true" spans="1:44">
      <c r="A1006" s="188" t="s">
        <v>842</v>
      </c>
      <c r="B1006" s="180"/>
      <c r="C1006" s="180"/>
      <c r="D1006" s="181" t="e">
        <f t="shared" si="19"/>
        <v>#DIV/0!</v>
      </c>
      <c r="E1006" s="189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  <c r="AA1006" s="31"/>
      <c r="AB1006" s="31"/>
      <c r="AC1006" s="31"/>
      <c r="AD1006" s="31"/>
      <c r="AE1006" s="31"/>
      <c r="AF1006" s="31"/>
      <c r="AG1006" s="31"/>
      <c r="AH1006" s="31"/>
      <c r="AI1006" s="31"/>
      <c r="AJ1006" s="31"/>
      <c r="AK1006" s="31"/>
      <c r="AL1006" s="31"/>
      <c r="AM1006" s="31"/>
      <c r="AN1006" s="31"/>
      <c r="AO1006" s="31"/>
      <c r="AP1006" s="31"/>
      <c r="AQ1006" s="31"/>
      <c r="AR1006" s="31"/>
    </row>
    <row r="1007" s="175" customFormat="true" customHeight="true" spans="1:44">
      <c r="A1007" s="188" t="s">
        <v>843</v>
      </c>
      <c r="B1007" s="180"/>
      <c r="C1007" s="180"/>
      <c r="D1007" s="181" t="e">
        <f t="shared" si="19"/>
        <v>#DIV/0!</v>
      </c>
      <c r="E1007" s="189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1"/>
      <c r="AD1007" s="31"/>
      <c r="AE1007" s="31"/>
      <c r="AF1007" s="31"/>
      <c r="AG1007" s="31"/>
      <c r="AH1007" s="31"/>
      <c r="AI1007" s="31"/>
      <c r="AJ1007" s="31"/>
      <c r="AK1007" s="31"/>
      <c r="AL1007" s="31"/>
      <c r="AM1007" s="31"/>
      <c r="AN1007" s="31"/>
      <c r="AO1007" s="31"/>
      <c r="AP1007" s="31"/>
      <c r="AQ1007" s="31"/>
      <c r="AR1007" s="31"/>
    </row>
    <row r="1008" customHeight="true" spans="1:5">
      <c r="A1008" s="185" t="s">
        <v>844</v>
      </c>
      <c r="B1008" s="186">
        <f>SUM(B1009:B1014)</f>
        <v>0</v>
      </c>
      <c r="C1008" s="186">
        <f>SUM(C1009:C1014)</f>
        <v>0</v>
      </c>
      <c r="D1008" s="187" t="e">
        <f t="shared" si="19"/>
        <v>#DIV/0!</v>
      </c>
      <c r="E1008" s="191"/>
    </row>
    <row r="1009" customHeight="true" spans="1:5">
      <c r="A1009" s="188" t="s">
        <v>77</v>
      </c>
      <c r="B1009" s="180"/>
      <c r="C1009" s="180"/>
      <c r="D1009" s="181" t="e">
        <f t="shared" si="19"/>
        <v>#DIV/0!</v>
      </c>
      <c r="E1009" s="189"/>
    </row>
    <row r="1010" customHeight="true" spans="1:5">
      <c r="A1010" s="188" t="s">
        <v>78</v>
      </c>
      <c r="B1010" s="180"/>
      <c r="C1010" s="180"/>
      <c r="D1010" s="181" t="e">
        <f t="shared" si="19"/>
        <v>#DIV/0!</v>
      </c>
      <c r="E1010" s="189"/>
    </row>
    <row r="1011" customHeight="true" spans="1:5">
      <c r="A1011" s="188" t="s">
        <v>79</v>
      </c>
      <c r="B1011" s="180"/>
      <c r="C1011" s="180"/>
      <c r="D1011" s="181" t="e">
        <f t="shared" si="19"/>
        <v>#DIV/0!</v>
      </c>
      <c r="E1011" s="189"/>
    </row>
    <row r="1012" customHeight="true" spans="1:5">
      <c r="A1012" s="188" t="s">
        <v>830</v>
      </c>
      <c r="B1012" s="180"/>
      <c r="C1012" s="180"/>
      <c r="D1012" s="181" t="e">
        <f t="shared" si="19"/>
        <v>#DIV/0!</v>
      </c>
      <c r="E1012" s="189"/>
    </row>
    <row r="1013" customHeight="true" spans="1:5">
      <c r="A1013" s="188" t="s">
        <v>845</v>
      </c>
      <c r="B1013" s="180"/>
      <c r="C1013" s="180"/>
      <c r="D1013" s="181" t="e">
        <f t="shared" si="19"/>
        <v>#DIV/0!</v>
      </c>
      <c r="E1013" s="189"/>
    </row>
    <row r="1014" customHeight="true" spans="1:5">
      <c r="A1014" s="188" t="s">
        <v>846</v>
      </c>
      <c r="B1014" s="180"/>
      <c r="C1014" s="180"/>
      <c r="D1014" s="181" t="e">
        <f t="shared" si="19"/>
        <v>#DIV/0!</v>
      </c>
      <c r="E1014" s="189"/>
    </row>
    <row r="1015" customHeight="true" spans="1:5">
      <c r="A1015" s="185" t="s">
        <v>847</v>
      </c>
      <c r="B1015" s="186">
        <f>SUM(B1016:B1019)</f>
        <v>0</v>
      </c>
      <c r="C1015" s="186">
        <f>SUM(C1016:C1019)</f>
        <v>0</v>
      </c>
      <c r="D1015" s="187" t="e">
        <f t="shared" si="19"/>
        <v>#DIV/0!</v>
      </c>
      <c r="E1015" s="191"/>
    </row>
    <row r="1016" customHeight="true" spans="1:5">
      <c r="A1016" s="188" t="s">
        <v>848</v>
      </c>
      <c r="B1016" s="180"/>
      <c r="C1016" s="180"/>
      <c r="D1016" s="181" t="e">
        <f t="shared" si="19"/>
        <v>#DIV/0!</v>
      </c>
      <c r="E1016" s="189"/>
    </row>
    <row r="1017" s="175" customFormat="true" customHeight="true" spans="1:44">
      <c r="A1017" s="188" t="s">
        <v>849</v>
      </c>
      <c r="B1017" s="180"/>
      <c r="C1017" s="180"/>
      <c r="D1017" s="181" t="e">
        <f t="shared" si="19"/>
        <v>#DIV/0!</v>
      </c>
      <c r="E1017" s="189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1"/>
      <c r="AD1017" s="31"/>
      <c r="AE1017" s="31"/>
      <c r="AF1017" s="31"/>
      <c r="AG1017" s="31"/>
      <c r="AH1017" s="31"/>
      <c r="AI1017" s="31"/>
      <c r="AJ1017" s="31"/>
      <c r="AK1017" s="31"/>
      <c r="AL1017" s="31"/>
      <c r="AM1017" s="31"/>
      <c r="AN1017" s="31"/>
      <c r="AO1017" s="31"/>
      <c r="AP1017" s="31"/>
      <c r="AQ1017" s="31"/>
      <c r="AR1017" s="31"/>
    </row>
    <row r="1018" customHeight="true" spans="1:5">
      <c r="A1018" s="188" t="s">
        <v>850</v>
      </c>
      <c r="B1018" s="180"/>
      <c r="C1018" s="180"/>
      <c r="D1018" s="181" t="e">
        <f t="shared" ref="D1018:D1081" si="20">C1018/B1018</f>
        <v>#DIV/0!</v>
      </c>
      <c r="E1018" s="189"/>
    </row>
    <row r="1019" customHeight="true" spans="1:5">
      <c r="A1019" s="188" t="s">
        <v>851</v>
      </c>
      <c r="B1019" s="180"/>
      <c r="C1019" s="180"/>
      <c r="D1019" s="181" t="e">
        <f t="shared" si="20"/>
        <v>#DIV/0!</v>
      </c>
      <c r="E1019" s="189"/>
    </row>
    <row r="1020" customHeight="true" spans="1:5">
      <c r="A1020" s="185" t="s">
        <v>852</v>
      </c>
      <c r="B1020" s="186">
        <f>SUM(B1021:B1022)</f>
        <v>0</v>
      </c>
      <c r="C1020" s="186">
        <f>SUM(C1021:C1022)</f>
        <v>0</v>
      </c>
      <c r="D1020" s="187" t="e">
        <f t="shared" si="20"/>
        <v>#DIV/0!</v>
      </c>
      <c r="E1020" s="191"/>
    </row>
    <row r="1021" customHeight="true" spans="1:5">
      <c r="A1021" s="188" t="s">
        <v>853</v>
      </c>
      <c r="B1021" s="180"/>
      <c r="C1021" s="180"/>
      <c r="D1021" s="181" t="e">
        <f t="shared" si="20"/>
        <v>#DIV/0!</v>
      </c>
      <c r="E1021" s="189"/>
    </row>
    <row r="1022" customHeight="true" spans="1:5">
      <c r="A1022" s="188" t="s">
        <v>854</v>
      </c>
      <c r="B1022" s="180"/>
      <c r="C1022" s="180"/>
      <c r="D1022" s="181" t="e">
        <f t="shared" si="20"/>
        <v>#DIV/0!</v>
      </c>
      <c r="E1022" s="189"/>
    </row>
    <row r="1023" customHeight="true" spans="1:5">
      <c r="A1023" s="182" t="s">
        <v>855</v>
      </c>
      <c r="B1023" s="183">
        <f>B1024+B1034+B1050+B1055+B1066+B1073+B1081</f>
        <v>11600</v>
      </c>
      <c r="C1023" s="183">
        <f>C1024+C1034+C1050+C1055+C1066+C1073+C1081</f>
        <v>15000</v>
      </c>
      <c r="D1023" s="184">
        <f t="shared" si="20"/>
        <v>1.29310344827586</v>
      </c>
      <c r="E1023" s="190"/>
    </row>
    <row r="1024" customHeight="true" spans="1:5">
      <c r="A1024" s="185" t="s">
        <v>856</v>
      </c>
      <c r="B1024" s="186">
        <f>SUM(B1025:B1033)</f>
        <v>0</v>
      </c>
      <c r="C1024" s="186">
        <f>SUM(C1025:C1033)</f>
        <v>0</v>
      </c>
      <c r="D1024" s="187" t="e">
        <f t="shared" si="20"/>
        <v>#DIV/0!</v>
      </c>
      <c r="E1024" s="191"/>
    </row>
    <row r="1025" customHeight="true" spans="1:5">
      <c r="A1025" s="188" t="s">
        <v>77</v>
      </c>
      <c r="B1025" s="180"/>
      <c r="C1025" s="180"/>
      <c r="D1025" s="181" t="e">
        <f t="shared" si="20"/>
        <v>#DIV/0!</v>
      </c>
      <c r="E1025" s="189"/>
    </row>
    <row r="1026" customHeight="true" spans="1:5">
      <c r="A1026" s="188" t="s">
        <v>78</v>
      </c>
      <c r="B1026" s="180"/>
      <c r="C1026" s="180"/>
      <c r="D1026" s="181" t="e">
        <f t="shared" si="20"/>
        <v>#DIV/0!</v>
      </c>
      <c r="E1026" s="189"/>
    </row>
    <row r="1027" customHeight="true" spans="1:5">
      <c r="A1027" s="188" t="s">
        <v>79</v>
      </c>
      <c r="B1027" s="180"/>
      <c r="C1027" s="180"/>
      <c r="D1027" s="181" t="e">
        <f t="shared" si="20"/>
        <v>#DIV/0!</v>
      </c>
      <c r="E1027" s="189"/>
    </row>
    <row r="1028" customHeight="true" spans="1:5">
      <c r="A1028" s="188" t="s">
        <v>857</v>
      </c>
      <c r="B1028" s="180"/>
      <c r="C1028" s="180"/>
      <c r="D1028" s="181" t="e">
        <f t="shared" si="20"/>
        <v>#DIV/0!</v>
      </c>
      <c r="E1028" s="189"/>
    </row>
    <row r="1029" customHeight="true" spans="1:5">
      <c r="A1029" s="188" t="s">
        <v>858</v>
      </c>
      <c r="B1029" s="180"/>
      <c r="C1029" s="180"/>
      <c r="D1029" s="181" t="e">
        <f t="shared" si="20"/>
        <v>#DIV/0!</v>
      </c>
      <c r="E1029" s="189"/>
    </row>
    <row r="1030" customHeight="true" spans="1:5">
      <c r="A1030" s="188" t="s">
        <v>859</v>
      </c>
      <c r="B1030" s="180"/>
      <c r="C1030" s="180"/>
      <c r="D1030" s="181" t="e">
        <f t="shared" si="20"/>
        <v>#DIV/0!</v>
      </c>
      <c r="E1030" s="189"/>
    </row>
    <row r="1031" customHeight="true" spans="1:5">
      <c r="A1031" s="188" t="s">
        <v>860</v>
      </c>
      <c r="B1031" s="180"/>
      <c r="C1031" s="180"/>
      <c r="D1031" s="181" t="e">
        <f t="shared" si="20"/>
        <v>#DIV/0!</v>
      </c>
      <c r="E1031" s="189"/>
    </row>
    <row r="1032" customHeight="true" spans="1:5">
      <c r="A1032" s="188" t="s">
        <v>861</v>
      </c>
      <c r="B1032" s="180"/>
      <c r="C1032" s="180"/>
      <c r="D1032" s="181" t="e">
        <f t="shared" si="20"/>
        <v>#DIV/0!</v>
      </c>
      <c r="E1032" s="189"/>
    </row>
    <row r="1033" s="175" customFormat="true" customHeight="true" spans="1:44">
      <c r="A1033" s="188" t="s">
        <v>862</v>
      </c>
      <c r="B1033" s="180"/>
      <c r="C1033" s="180"/>
      <c r="D1033" s="181" t="e">
        <f t="shared" si="20"/>
        <v>#DIV/0!</v>
      </c>
      <c r="E1033" s="189"/>
      <c r="F1033" s="31"/>
      <c r="G1033" s="31"/>
      <c r="H1033" s="31"/>
      <c r="I1033" s="31"/>
      <c r="J1033" s="31"/>
      <c r="K1033" s="31"/>
      <c r="L1033" s="31"/>
      <c r="M1033" s="31"/>
      <c r="N1033" s="31"/>
      <c r="O1033" s="31"/>
      <c r="P1033" s="31"/>
      <c r="Q1033" s="31"/>
      <c r="R1033" s="31"/>
      <c r="S1033" s="31"/>
      <c r="T1033" s="31"/>
      <c r="U1033" s="31"/>
      <c r="V1033" s="31"/>
      <c r="W1033" s="31"/>
      <c r="X1033" s="31"/>
      <c r="Y1033" s="31"/>
      <c r="Z1033" s="31"/>
      <c r="AA1033" s="31"/>
      <c r="AB1033" s="31"/>
      <c r="AC1033" s="31"/>
      <c r="AD1033" s="31"/>
      <c r="AE1033" s="31"/>
      <c r="AF1033" s="31"/>
      <c r="AG1033" s="31"/>
      <c r="AH1033" s="31"/>
      <c r="AI1033" s="31"/>
      <c r="AJ1033" s="31"/>
      <c r="AK1033" s="31"/>
      <c r="AL1033" s="31"/>
      <c r="AM1033" s="31"/>
      <c r="AN1033" s="31"/>
      <c r="AO1033" s="31"/>
      <c r="AP1033" s="31"/>
      <c r="AQ1033" s="31"/>
      <c r="AR1033" s="31"/>
    </row>
    <row r="1034" customHeight="true" spans="1:5">
      <c r="A1034" s="185" t="s">
        <v>863</v>
      </c>
      <c r="B1034" s="186">
        <f>SUM(B1035:B1049)</f>
        <v>0</v>
      </c>
      <c r="C1034" s="186">
        <f>SUM(C1035:C1049)</f>
        <v>0</v>
      </c>
      <c r="D1034" s="187" t="e">
        <f t="shared" si="20"/>
        <v>#DIV/0!</v>
      </c>
      <c r="E1034" s="191"/>
    </row>
    <row r="1035" customHeight="true" spans="1:5">
      <c r="A1035" s="188" t="s">
        <v>77</v>
      </c>
      <c r="B1035" s="180"/>
      <c r="C1035" s="180"/>
      <c r="D1035" s="181" t="e">
        <f t="shared" si="20"/>
        <v>#DIV/0!</v>
      </c>
      <c r="E1035" s="189"/>
    </row>
    <row r="1036" customHeight="true" spans="1:5">
      <c r="A1036" s="188" t="s">
        <v>78</v>
      </c>
      <c r="B1036" s="180"/>
      <c r="C1036" s="180"/>
      <c r="D1036" s="181" t="e">
        <f t="shared" si="20"/>
        <v>#DIV/0!</v>
      </c>
      <c r="E1036" s="189"/>
    </row>
    <row r="1037" customHeight="true" spans="1:5">
      <c r="A1037" s="188" t="s">
        <v>79</v>
      </c>
      <c r="B1037" s="180"/>
      <c r="C1037" s="180"/>
      <c r="D1037" s="181" t="e">
        <f t="shared" si="20"/>
        <v>#DIV/0!</v>
      </c>
      <c r="E1037" s="189"/>
    </row>
    <row r="1038" s="175" customFormat="true" customHeight="true" spans="1:44">
      <c r="A1038" s="188" t="s">
        <v>864</v>
      </c>
      <c r="B1038" s="180"/>
      <c r="C1038" s="180"/>
      <c r="D1038" s="181" t="e">
        <f t="shared" si="20"/>
        <v>#DIV/0!</v>
      </c>
      <c r="E1038" s="189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1"/>
      <c r="AD1038" s="31"/>
      <c r="AE1038" s="31"/>
      <c r="AF1038" s="31"/>
      <c r="AG1038" s="31"/>
      <c r="AH1038" s="31"/>
      <c r="AI1038" s="31"/>
      <c r="AJ1038" s="31"/>
      <c r="AK1038" s="31"/>
      <c r="AL1038" s="31"/>
      <c r="AM1038" s="31"/>
      <c r="AN1038" s="31"/>
      <c r="AO1038" s="31"/>
      <c r="AP1038" s="31"/>
      <c r="AQ1038" s="31"/>
      <c r="AR1038" s="31"/>
    </row>
    <row r="1039" customHeight="true" spans="1:5">
      <c r="A1039" s="188" t="s">
        <v>865</v>
      </c>
      <c r="B1039" s="180"/>
      <c r="C1039" s="180"/>
      <c r="D1039" s="181" t="e">
        <f t="shared" si="20"/>
        <v>#DIV/0!</v>
      </c>
      <c r="E1039" s="189"/>
    </row>
    <row r="1040" customHeight="true" spans="1:5">
      <c r="A1040" s="188" t="s">
        <v>866</v>
      </c>
      <c r="B1040" s="180"/>
      <c r="C1040" s="180"/>
      <c r="D1040" s="181" t="e">
        <f t="shared" si="20"/>
        <v>#DIV/0!</v>
      </c>
      <c r="E1040" s="189"/>
    </row>
    <row r="1041" customHeight="true" spans="1:5">
      <c r="A1041" s="188" t="s">
        <v>867</v>
      </c>
      <c r="B1041" s="180"/>
      <c r="C1041" s="180"/>
      <c r="D1041" s="181" t="e">
        <f t="shared" si="20"/>
        <v>#DIV/0!</v>
      </c>
      <c r="E1041" s="189"/>
    </row>
    <row r="1042" customHeight="true" spans="1:5">
      <c r="A1042" s="188" t="s">
        <v>868</v>
      </c>
      <c r="B1042" s="180"/>
      <c r="C1042" s="180"/>
      <c r="D1042" s="181" t="e">
        <f t="shared" si="20"/>
        <v>#DIV/0!</v>
      </c>
      <c r="E1042" s="189"/>
    </row>
    <row r="1043" customHeight="true" spans="1:5">
      <c r="A1043" s="188" t="s">
        <v>869</v>
      </c>
      <c r="B1043" s="180"/>
      <c r="C1043" s="180"/>
      <c r="D1043" s="181" t="e">
        <f t="shared" si="20"/>
        <v>#DIV/0!</v>
      </c>
      <c r="E1043" s="189"/>
    </row>
    <row r="1044" customHeight="true" spans="1:5">
      <c r="A1044" s="188" t="s">
        <v>870</v>
      </c>
      <c r="B1044" s="180"/>
      <c r="C1044" s="180"/>
      <c r="D1044" s="181" t="e">
        <f t="shared" si="20"/>
        <v>#DIV/0!</v>
      </c>
      <c r="E1044" s="189"/>
    </row>
    <row r="1045" customHeight="true" spans="1:5">
      <c r="A1045" s="188" t="s">
        <v>871</v>
      </c>
      <c r="B1045" s="180"/>
      <c r="C1045" s="180"/>
      <c r="D1045" s="181" t="e">
        <f t="shared" si="20"/>
        <v>#DIV/0!</v>
      </c>
      <c r="E1045" s="189"/>
    </row>
    <row r="1046" customHeight="true" spans="1:5">
      <c r="A1046" s="188" t="s">
        <v>872</v>
      </c>
      <c r="B1046" s="180"/>
      <c r="C1046" s="180"/>
      <c r="D1046" s="181" t="e">
        <f t="shared" si="20"/>
        <v>#DIV/0!</v>
      </c>
      <c r="E1046" s="189"/>
    </row>
    <row r="1047" customHeight="true" spans="1:5">
      <c r="A1047" s="188" t="s">
        <v>873</v>
      </c>
      <c r="B1047" s="180"/>
      <c r="C1047" s="180"/>
      <c r="D1047" s="181" t="e">
        <f t="shared" si="20"/>
        <v>#DIV/0!</v>
      </c>
      <c r="E1047" s="189"/>
    </row>
    <row r="1048" customHeight="true" spans="1:5">
      <c r="A1048" s="188" t="s">
        <v>874</v>
      </c>
      <c r="B1048" s="180"/>
      <c r="C1048" s="180"/>
      <c r="D1048" s="181" t="e">
        <f t="shared" si="20"/>
        <v>#DIV/0!</v>
      </c>
      <c r="E1048" s="189"/>
    </row>
    <row r="1049" customHeight="true" spans="1:5">
      <c r="A1049" s="188" t="s">
        <v>875</v>
      </c>
      <c r="B1049" s="180"/>
      <c r="C1049" s="180"/>
      <c r="D1049" s="181" t="e">
        <f t="shared" si="20"/>
        <v>#DIV/0!</v>
      </c>
      <c r="E1049" s="189"/>
    </row>
    <row r="1050" customHeight="true" spans="1:5">
      <c r="A1050" s="185" t="s">
        <v>876</v>
      </c>
      <c r="B1050" s="186">
        <f>SUM(B1051:B1054)</f>
        <v>0</v>
      </c>
      <c r="C1050" s="186">
        <f>SUM(C1051:C1054)</f>
        <v>0</v>
      </c>
      <c r="D1050" s="187" t="e">
        <f t="shared" si="20"/>
        <v>#DIV/0!</v>
      </c>
      <c r="E1050" s="191"/>
    </row>
    <row r="1051" customHeight="true" spans="1:5">
      <c r="A1051" s="188" t="s">
        <v>77</v>
      </c>
      <c r="B1051" s="180"/>
      <c r="C1051" s="180"/>
      <c r="D1051" s="181" t="e">
        <f t="shared" si="20"/>
        <v>#DIV/0!</v>
      </c>
      <c r="E1051" s="189"/>
    </row>
    <row r="1052" s="175" customFormat="true" customHeight="true" spans="1:44">
      <c r="A1052" s="188" t="s">
        <v>78</v>
      </c>
      <c r="B1052" s="180"/>
      <c r="C1052" s="180"/>
      <c r="D1052" s="181" t="e">
        <f t="shared" si="20"/>
        <v>#DIV/0!</v>
      </c>
      <c r="E1052" s="189"/>
      <c r="F1052" s="31"/>
      <c r="G1052" s="31"/>
      <c r="H1052" s="31"/>
      <c r="I1052" s="31"/>
      <c r="J1052" s="31"/>
      <c r="K1052" s="31"/>
      <c r="L1052" s="31"/>
      <c r="M1052" s="31"/>
      <c r="N1052" s="31"/>
      <c r="O1052" s="31"/>
      <c r="P1052" s="31"/>
      <c r="Q1052" s="31"/>
      <c r="R1052" s="31"/>
      <c r="S1052" s="31"/>
      <c r="T1052" s="31"/>
      <c r="U1052" s="31"/>
      <c r="V1052" s="31"/>
      <c r="W1052" s="31"/>
      <c r="X1052" s="31"/>
      <c r="Y1052" s="31"/>
      <c r="Z1052" s="31"/>
      <c r="AA1052" s="31"/>
      <c r="AB1052" s="31"/>
      <c r="AC1052" s="31"/>
      <c r="AD1052" s="31"/>
      <c r="AE1052" s="31"/>
      <c r="AF1052" s="31"/>
      <c r="AG1052" s="31"/>
      <c r="AH1052" s="31"/>
      <c r="AI1052" s="31"/>
      <c r="AJ1052" s="31"/>
      <c r="AK1052" s="31"/>
      <c r="AL1052" s="31"/>
      <c r="AM1052" s="31"/>
      <c r="AN1052" s="31"/>
      <c r="AO1052" s="31"/>
      <c r="AP1052" s="31"/>
      <c r="AQ1052" s="31"/>
      <c r="AR1052" s="31"/>
    </row>
    <row r="1053" customHeight="true" spans="1:5">
      <c r="A1053" s="188" t="s">
        <v>79</v>
      </c>
      <c r="B1053" s="180"/>
      <c r="C1053" s="180"/>
      <c r="D1053" s="181" t="e">
        <f t="shared" si="20"/>
        <v>#DIV/0!</v>
      </c>
      <c r="E1053" s="189"/>
    </row>
    <row r="1054" customHeight="true" spans="1:5">
      <c r="A1054" s="188" t="s">
        <v>877</v>
      </c>
      <c r="B1054" s="180"/>
      <c r="C1054" s="180"/>
      <c r="D1054" s="181" t="e">
        <f t="shared" si="20"/>
        <v>#DIV/0!</v>
      </c>
      <c r="E1054" s="189"/>
    </row>
    <row r="1055" customHeight="true" spans="1:5">
      <c r="A1055" s="185" t="s">
        <v>878</v>
      </c>
      <c r="B1055" s="186">
        <f>SUM(B1056:B1065)</f>
        <v>0</v>
      </c>
      <c r="C1055" s="186">
        <f>SUM(C1056:C1065)</f>
        <v>0</v>
      </c>
      <c r="D1055" s="187" t="e">
        <f t="shared" si="20"/>
        <v>#DIV/0!</v>
      </c>
      <c r="E1055" s="191"/>
    </row>
    <row r="1056" customHeight="true" spans="1:5">
      <c r="A1056" s="188" t="s">
        <v>77</v>
      </c>
      <c r="B1056" s="180"/>
      <c r="C1056" s="180"/>
      <c r="D1056" s="181" t="e">
        <f t="shared" si="20"/>
        <v>#DIV/0!</v>
      </c>
      <c r="E1056" s="189"/>
    </row>
    <row r="1057" customHeight="true" spans="1:5">
      <c r="A1057" s="188" t="s">
        <v>78</v>
      </c>
      <c r="B1057" s="180"/>
      <c r="C1057" s="180"/>
      <c r="D1057" s="181" t="e">
        <f t="shared" si="20"/>
        <v>#DIV/0!</v>
      </c>
      <c r="E1057" s="189"/>
    </row>
    <row r="1058" customHeight="true" spans="1:5">
      <c r="A1058" s="188" t="s">
        <v>79</v>
      </c>
      <c r="B1058" s="180"/>
      <c r="C1058" s="180"/>
      <c r="D1058" s="181" t="e">
        <f t="shared" si="20"/>
        <v>#DIV/0!</v>
      </c>
      <c r="E1058" s="189"/>
    </row>
    <row r="1059" customHeight="true" spans="1:5">
      <c r="A1059" s="188" t="s">
        <v>879</v>
      </c>
      <c r="B1059" s="180"/>
      <c r="C1059" s="180"/>
      <c r="D1059" s="181" t="e">
        <f t="shared" si="20"/>
        <v>#DIV/0!</v>
      </c>
      <c r="E1059" s="189"/>
    </row>
    <row r="1060" s="175" customFormat="true" customHeight="true" spans="1:44">
      <c r="A1060" s="188" t="s">
        <v>880</v>
      </c>
      <c r="B1060" s="180"/>
      <c r="C1060" s="180"/>
      <c r="D1060" s="181" t="e">
        <f t="shared" si="20"/>
        <v>#DIV/0!</v>
      </c>
      <c r="E1060" s="189"/>
      <c r="F1060" s="31"/>
      <c r="G1060" s="31"/>
      <c r="H1060" s="31"/>
      <c r="I1060" s="31"/>
      <c r="J1060" s="31"/>
      <c r="K1060" s="31"/>
      <c r="L1060" s="31"/>
      <c r="M1060" s="31"/>
      <c r="N1060" s="31"/>
      <c r="O1060" s="31"/>
      <c r="P1060" s="31"/>
      <c r="Q1060" s="31"/>
      <c r="R1060" s="31"/>
      <c r="S1060" s="31"/>
      <c r="T1060" s="31"/>
      <c r="U1060" s="31"/>
      <c r="V1060" s="31"/>
      <c r="W1060" s="31"/>
      <c r="X1060" s="31"/>
      <c r="Y1060" s="31"/>
      <c r="Z1060" s="31"/>
      <c r="AA1060" s="31"/>
      <c r="AB1060" s="31"/>
      <c r="AC1060" s="31"/>
      <c r="AD1060" s="31"/>
      <c r="AE1060" s="31"/>
      <c r="AF1060" s="31"/>
      <c r="AG1060" s="31"/>
      <c r="AH1060" s="31"/>
      <c r="AI1060" s="31"/>
      <c r="AJ1060" s="31"/>
      <c r="AK1060" s="31"/>
      <c r="AL1060" s="31"/>
      <c r="AM1060" s="31"/>
      <c r="AN1060" s="31"/>
      <c r="AO1060" s="31"/>
      <c r="AP1060" s="31"/>
      <c r="AQ1060" s="31"/>
      <c r="AR1060" s="31"/>
    </row>
    <row r="1061" customHeight="true" spans="1:5">
      <c r="A1061" s="188" t="s">
        <v>881</v>
      </c>
      <c r="B1061" s="180"/>
      <c r="C1061" s="180"/>
      <c r="D1061" s="181" t="e">
        <f t="shared" si="20"/>
        <v>#DIV/0!</v>
      </c>
      <c r="E1061" s="189"/>
    </row>
    <row r="1062" customHeight="true" spans="1:5">
      <c r="A1062" s="188" t="s">
        <v>882</v>
      </c>
      <c r="B1062" s="180"/>
      <c r="C1062" s="180"/>
      <c r="D1062" s="181" t="e">
        <f t="shared" si="20"/>
        <v>#DIV/0!</v>
      </c>
      <c r="E1062" s="189"/>
    </row>
    <row r="1063" customHeight="true" spans="1:5">
      <c r="A1063" s="188" t="s">
        <v>883</v>
      </c>
      <c r="B1063" s="180"/>
      <c r="C1063" s="180"/>
      <c r="D1063" s="181" t="e">
        <f t="shared" si="20"/>
        <v>#DIV/0!</v>
      </c>
      <c r="E1063" s="189"/>
    </row>
    <row r="1064" customHeight="true" spans="1:5">
      <c r="A1064" s="188" t="s">
        <v>86</v>
      </c>
      <c r="B1064" s="180"/>
      <c r="C1064" s="180"/>
      <c r="D1064" s="181" t="e">
        <f t="shared" si="20"/>
        <v>#DIV/0!</v>
      </c>
      <c r="E1064" s="189"/>
    </row>
    <row r="1065" customHeight="true" spans="1:5">
      <c r="A1065" s="188" t="s">
        <v>884</v>
      </c>
      <c r="B1065" s="180"/>
      <c r="C1065" s="180"/>
      <c r="D1065" s="181" t="e">
        <f t="shared" si="20"/>
        <v>#DIV/0!</v>
      </c>
      <c r="E1065" s="189"/>
    </row>
    <row r="1066" s="175" customFormat="true" customHeight="true" spans="1:44">
      <c r="A1066" s="185" t="s">
        <v>885</v>
      </c>
      <c r="B1066" s="186">
        <f>SUM(B1067:B1072)</f>
        <v>476</v>
      </c>
      <c r="C1066" s="186">
        <f>SUM(C1067:C1072)</f>
        <v>385</v>
      </c>
      <c r="D1066" s="187">
        <f t="shared" si="20"/>
        <v>0.808823529411765</v>
      </c>
      <c r="E1066" s="191"/>
      <c r="F1066" s="31"/>
      <c r="G1066" s="31"/>
      <c r="H1066" s="31"/>
      <c r="I1066" s="31"/>
      <c r="J1066" s="31"/>
      <c r="K1066" s="31"/>
      <c r="L1066" s="31"/>
      <c r="M1066" s="31"/>
      <c r="N1066" s="31"/>
      <c r="O1066" s="31"/>
      <c r="P1066" s="31"/>
      <c r="Q1066" s="31"/>
      <c r="R1066" s="31"/>
      <c r="S1066" s="31"/>
      <c r="T1066" s="31"/>
      <c r="U1066" s="31"/>
      <c r="V1066" s="31"/>
      <c r="W1066" s="31"/>
      <c r="X1066" s="31"/>
      <c r="Y1066" s="31"/>
      <c r="Z1066" s="31"/>
      <c r="AA1066" s="31"/>
      <c r="AB1066" s="31"/>
      <c r="AC1066" s="31"/>
      <c r="AD1066" s="31"/>
      <c r="AE1066" s="31"/>
      <c r="AF1066" s="31"/>
      <c r="AG1066" s="31"/>
      <c r="AH1066" s="31"/>
      <c r="AI1066" s="31"/>
      <c r="AJ1066" s="31"/>
      <c r="AK1066" s="31"/>
      <c r="AL1066" s="31"/>
      <c r="AM1066" s="31"/>
      <c r="AN1066" s="31"/>
      <c r="AO1066" s="31"/>
      <c r="AP1066" s="31"/>
      <c r="AQ1066" s="31"/>
      <c r="AR1066" s="31"/>
    </row>
    <row r="1067" customHeight="true" spans="1:5">
      <c r="A1067" s="188" t="s">
        <v>77</v>
      </c>
      <c r="B1067" s="180">
        <v>269</v>
      </c>
      <c r="C1067" s="180">
        <v>325</v>
      </c>
      <c r="D1067" s="181">
        <f t="shared" si="20"/>
        <v>1.20817843866171</v>
      </c>
      <c r="E1067" s="189"/>
    </row>
    <row r="1068" customHeight="true" spans="1:5">
      <c r="A1068" s="188" t="s">
        <v>78</v>
      </c>
      <c r="B1068" s="180">
        <v>207</v>
      </c>
      <c r="C1068" s="180">
        <v>60</v>
      </c>
      <c r="D1068" s="181">
        <f t="shared" si="20"/>
        <v>0.289855072463768</v>
      </c>
      <c r="E1068" s="189"/>
    </row>
    <row r="1069" customHeight="true" spans="1:5">
      <c r="A1069" s="188" t="s">
        <v>79</v>
      </c>
      <c r="B1069" s="180"/>
      <c r="C1069" s="180"/>
      <c r="D1069" s="181" t="e">
        <f t="shared" si="20"/>
        <v>#DIV/0!</v>
      </c>
      <c r="E1069" s="189"/>
    </row>
    <row r="1070" customHeight="true" spans="1:5">
      <c r="A1070" s="188" t="s">
        <v>886</v>
      </c>
      <c r="B1070" s="180"/>
      <c r="C1070" s="180"/>
      <c r="D1070" s="181" t="e">
        <f t="shared" si="20"/>
        <v>#DIV/0!</v>
      </c>
      <c r="E1070" s="189"/>
    </row>
    <row r="1071" customHeight="true" spans="1:5">
      <c r="A1071" s="188" t="s">
        <v>887</v>
      </c>
      <c r="B1071" s="180"/>
      <c r="C1071" s="180"/>
      <c r="D1071" s="181" t="e">
        <f t="shared" si="20"/>
        <v>#DIV/0!</v>
      </c>
      <c r="E1071" s="189"/>
    </row>
    <row r="1072" customHeight="true" spans="1:5">
      <c r="A1072" s="188" t="s">
        <v>888</v>
      </c>
      <c r="B1072" s="180"/>
      <c r="C1072" s="180"/>
      <c r="D1072" s="181" t="e">
        <f t="shared" si="20"/>
        <v>#DIV/0!</v>
      </c>
      <c r="E1072" s="189"/>
    </row>
    <row r="1073" s="175" customFormat="true" customHeight="true" spans="1:44">
      <c r="A1073" s="185" t="s">
        <v>889</v>
      </c>
      <c r="B1073" s="186">
        <f>SUM(B1074:B1080)</f>
        <v>8559</v>
      </c>
      <c r="C1073" s="186">
        <f>SUM(C1074:C1080)</f>
        <v>12050</v>
      </c>
      <c r="D1073" s="187">
        <f t="shared" si="20"/>
        <v>1.40787475172333</v>
      </c>
      <c r="E1073" s="191"/>
      <c r="F1073" s="31"/>
      <c r="G1073" s="31"/>
      <c r="H1073" s="31"/>
      <c r="I1073" s="31"/>
      <c r="J1073" s="31"/>
      <c r="K1073" s="31"/>
      <c r="L1073" s="31"/>
      <c r="M1073" s="31"/>
      <c r="N1073" s="31"/>
      <c r="O1073" s="31"/>
      <c r="P1073" s="31"/>
      <c r="Q1073" s="31"/>
      <c r="R1073" s="31"/>
      <c r="S1073" s="31"/>
      <c r="T1073" s="31"/>
      <c r="U1073" s="31"/>
      <c r="V1073" s="31"/>
      <c r="W1073" s="31"/>
      <c r="X1073" s="31"/>
      <c r="Y1073" s="31"/>
      <c r="Z1073" s="31"/>
      <c r="AA1073" s="31"/>
      <c r="AB1073" s="31"/>
      <c r="AC1073" s="31"/>
      <c r="AD1073" s="31"/>
      <c r="AE1073" s="31"/>
      <c r="AF1073" s="31"/>
      <c r="AG1073" s="31"/>
      <c r="AH1073" s="31"/>
      <c r="AI1073" s="31"/>
      <c r="AJ1073" s="31"/>
      <c r="AK1073" s="31"/>
      <c r="AL1073" s="31"/>
      <c r="AM1073" s="31"/>
      <c r="AN1073" s="31"/>
      <c r="AO1073" s="31"/>
      <c r="AP1073" s="31"/>
      <c r="AQ1073" s="31"/>
      <c r="AR1073" s="31"/>
    </row>
    <row r="1074" customHeight="true" spans="1:5">
      <c r="A1074" s="188" t="s">
        <v>77</v>
      </c>
      <c r="B1074" s="180">
        <v>721</v>
      </c>
      <c r="C1074" s="180">
        <v>1300</v>
      </c>
      <c r="D1074" s="181">
        <f t="shared" si="20"/>
        <v>1.80305131761442</v>
      </c>
      <c r="E1074" s="189"/>
    </row>
    <row r="1075" customHeight="true" spans="1:5">
      <c r="A1075" s="188" t="s">
        <v>78</v>
      </c>
      <c r="B1075" s="180"/>
      <c r="C1075" s="180"/>
      <c r="D1075" s="181" t="e">
        <f t="shared" si="20"/>
        <v>#DIV/0!</v>
      </c>
      <c r="E1075" s="189"/>
    </row>
    <row r="1076" customHeight="true" spans="1:5">
      <c r="A1076" s="188" t="s">
        <v>79</v>
      </c>
      <c r="B1076" s="180"/>
      <c r="C1076" s="180"/>
      <c r="D1076" s="181" t="e">
        <f t="shared" si="20"/>
        <v>#DIV/0!</v>
      </c>
      <c r="E1076" s="189"/>
    </row>
    <row r="1077" customHeight="true" spans="1:5">
      <c r="A1077" s="188" t="s">
        <v>890</v>
      </c>
      <c r="B1077" s="180"/>
      <c r="C1077" s="180"/>
      <c r="D1077" s="181" t="e">
        <f t="shared" si="20"/>
        <v>#DIV/0!</v>
      </c>
      <c r="E1077" s="189"/>
    </row>
    <row r="1078" customHeight="true" spans="1:5">
      <c r="A1078" s="188" t="s">
        <v>891</v>
      </c>
      <c r="B1078" s="180">
        <v>1119</v>
      </c>
      <c r="C1078" s="180">
        <v>1200</v>
      </c>
      <c r="D1078" s="181">
        <f t="shared" si="20"/>
        <v>1.07238605898123</v>
      </c>
      <c r="E1078" s="189"/>
    </row>
    <row r="1079" customHeight="true" spans="1:5">
      <c r="A1079" s="188" t="s">
        <v>892</v>
      </c>
      <c r="B1079" s="180"/>
      <c r="C1079" s="180"/>
      <c r="D1079" s="181" t="e">
        <f t="shared" si="20"/>
        <v>#DIV/0!</v>
      </c>
      <c r="E1079" s="189"/>
    </row>
    <row r="1080" s="176" customFormat="true" customHeight="true" spans="1:44">
      <c r="A1080" s="188" t="s">
        <v>893</v>
      </c>
      <c r="B1080" s="180">
        <v>6719</v>
      </c>
      <c r="C1080" s="180">
        <v>9550</v>
      </c>
      <c r="D1080" s="181">
        <f t="shared" si="20"/>
        <v>1.42134246167584</v>
      </c>
      <c r="E1080" s="189"/>
      <c r="F1080" s="31"/>
      <c r="G1080" s="31"/>
      <c r="H1080" s="31"/>
      <c r="I1080" s="31"/>
      <c r="J1080" s="31"/>
      <c r="K1080" s="31"/>
      <c r="L1080" s="31"/>
      <c r="M1080" s="31"/>
      <c r="N1080" s="31"/>
      <c r="O1080" s="31"/>
      <c r="P1080" s="31"/>
      <c r="Q1080" s="31"/>
      <c r="R1080" s="31"/>
      <c r="S1080" s="31"/>
      <c r="T1080" s="31"/>
      <c r="U1080" s="31"/>
      <c r="V1080" s="31"/>
      <c r="W1080" s="31"/>
      <c r="X1080" s="31"/>
      <c r="Y1080" s="31"/>
      <c r="Z1080" s="31"/>
      <c r="AA1080" s="31"/>
      <c r="AB1080" s="31"/>
      <c r="AC1080" s="31"/>
      <c r="AD1080" s="31"/>
      <c r="AE1080" s="31"/>
      <c r="AF1080" s="31"/>
      <c r="AG1080" s="31"/>
      <c r="AH1080" s="31"/>
      <c r="AI1080" s="31"/>
      <c r="AJ1080" s="31"/>
      <c r="AK1080" s="31"/>
      <c r="AL1080" s="31"/>
      <c r="AM1080" s="31"/>
      <c r="AN1080" s="31"/>
      <c r="AO1080" s="31"/>
      <c r="AP1080" s="31"/>
      <c r="AQ1080" s="31"/>
      <c r="AR1080" s="31"/>
    </row>
    <row r="1081" s="175" customFormat="true" customHeight="true" spans="1:44">
      <c r="A1081" s="185" t="s">
        <v>894</v>
      </c>
      <c r="B1081" s="186">
        <f>SUM(B1082:B1086)</f>
        <v>2565</v>
      </c>
      <c r="C1081" s="186">
        <f>SUM(C1082:C1086)</f>
        <v>2565</v>
      </c>
      <c r="D1081" s="187">
        <f t="shared" si="20"/>
        <v>1</v>
      </c>
      <c r="E1081" s="191"/>
      <c r="F1081" s="31"/>
      <c r="G1081" s="31"/>
      <c r="H1081" s="31"/>
      <c r="I1081" s="31"/>
      <c r="J1081" s="31"/>
      <c r="K1081" s="31"/>
      <c r="L1081" s="31"/>
      <c r="M1081" s="31"/>
      <c r="N1081" s="31"/>
      <c r="O1081" s="31"/>
      <c r="P1081" s="31"/>
      <c r="Q1081" s="31"/>
      <c r="R1081" s="31"/>
      <c r="S1081" s="31"/>
      <c r="T1081" s="31"/>
      <c r="U1081" s="31"/>
      <c r="V1081" s="31"/>
      <c r="W1081" s="31"/>
      <c r="X1081" s="31"/>
      <c r="Y1081" s="31"/>
      <c r="Z1081" s="31"/>
      <c r="AA1081" s="31"/>
      <c r="AB1081" s="31"/>
      <c r="AC1081" s="31"/>
      <c r="AD1081" s="31"/>
      <c r="AE1081" s="31"/>
      <c r="AF1081" s="31"/>
      <c r="AG1081" s="31"/>
      <c r="AH1081" s="31"/>
      <c r="AI1081" s="31"/>
      <c r="AJ1081" s="31"/>
      <c r="AK1081" s="31"/>
      <c r="AL1081" s="31"/>
      <c r="AM1081" s="31"/>
      <c r="AN1081" s="31"/>
      <c r="AO1081" s="31"/>
      <c r="AP1081" s="31"/>
      <c r="AQ1081" s="31"/>
      <c r="AR1081" s="31"/>
    </row>
    <row r="1082" customHeight="true" spans="1:5">
      <c r="A1082" s="188" t="s">
        <v>895</v>
      </c>
      <c r="B1082" s="180"/>
      <c r="C1082" s="180"/>
      <c r="D1082" s="181" t="e">
        <f t="shared" ref="D1082:D1145" si="21">C1082/B1082</f>
        <v>#DIV/0!</v>
      </c>
      <c r="E1082" s="189"/>
    </row>
    <row r="1083" customHeight="true" spans="1:5">
      <c r="A1083" s="188" t="s">
        <v>896</v>
      </c>
      <c r="B1083" s="180">
        <v>2122</v>
      </c>
      <c r="C1083" s="180">
        <v>2115</v>
      </c>
      <c r="D1083" s="181">
        <f t="shared" si="21"/>
        <v>0.996701225259189</v>
      </c>
      <c r="E1083" s="189"/>
    </row>
    <row r="1084" customHeight="true" spans="1:5">
      <c r="A1084" s="188" t="s">
        <v>897</v>
      </c>
      <c r="B1084" s="180"/>
      <c r="C1084" s="180"/>
      <c r="D1084" s="181" t="e">
        <f t="shared" si="21"/>
        <v>#DIV/0!</v>
      </c>
      <c r="E1084" s="189"/>
    </row>
    <row r="1085" customHeight="true" spans="1:5">
      <c r="A1085" s="188" t="s">
        <v>898</v>
      </c>
      <c r="B1085" s="180"/>
      <c r="C1085" s="180"/>
      <c r="D1085" s="181" t="e">
        <f t="shared" si="21"/>
        <v>#DIV/0!</v>
      </c>
      <c r="E1085" s="189"/>
    </row>
    <row r="1086" customHeight="true" spans="1:5">
      <c r="A1086" s="188" t="s">
        <v>899</v>
      </c>
      <c r="B1086" s="180">
        <v>443</v>
      </c>
      <c r="C1086" s="180">
        <v>450</v>
      </c>
      <c r="D1086" s="181">
        <f t="shared" si="21"/>
        <v>1.01580135440181</v>
      </c>
      <c r="E1086" s="189"/>
    </row>
    <row r="1087" customHeight="true" spans="1:5">
      <c r="A1087" s="182" t="s">
        <v>900</v>
      </c>
      <c r="B1087" s="183">
        <f>B1088+B1098+B1104</f>
        <v>2800</v>
      </c>
      <c r="C1087" s="183">
        <f>C1088+C1098+C1104</f>
        <v>320</v>
      </c>
      <c r="D1087" s="184">
        <f t="shared" si="21"/>
        <v>0.114285714285714</v>
      </c>
      <c r="E1087" s="190"/>
    </row>
    <row r="1088" customHeight="true" spans="1:5">
      <c r="A1088" s="185" t="s">
        <v>901</v>
      </c>
      <c r="B1088" s="186">
        <f>SUM(B1089:B1097)</f>
        <v>249</v>
      </c>
      <c r="C1088" s="186">
        <f>SUM(C1089:C1097)</f>
        <v>320</v>
      </c>
      <c r="D1088" s="187">
        <f t="shared" si="21"/>
        <v>1.285140562249</v>
      </c>
      <c r="E1088" s="191"/>
    </row>
    <row r="1089" customHeight="true" spans="1:5">
      <c r="A1089" s="188" t="s">
        <v>77</v>
      </c>
      <c r="B1089" s="180">
        <v>249</v>
      </c>
      <c r="C1089" s="180">
        <v>320</v>
      </c>
      <c r="D1089" s="181">
        <f t="shared" si="21"/>
        <v>1.285140562249</v>
      </c>
      <c r="E1089" s="189"/>
    </row>
    <row r="1090" customHeight="true" spans="1:5">
      <c r="A1090" s="188" t="s">
        <v>78</v>
      </c>
      <c r="B1090" s="180"/>
      <c r="C1090" s="180"/>
      <c r="D1090" s="181" t="e">
        <f t="shared" si="21"/>
        <v>#DIV/0!</v>
      </c>
      <c r="E1090" s="189"/>
    </row>
    <row r="1091" s="175" customFormat="true" customHeight="true" spans="1:44">
      <c r="A1091" s="188" t="s">
        <v>79</v>
      </c>
      <c r="B1091" s="180"/>
      <c r="C1091" s="180"/>
      <c r="D1091" s="181" t="e">
        <f t="shared" si="21"/>
        <v>#DIV/0!</v>
      </c>
      <c r="E1091" s="189"/>
      <c r="F1091" s="31"/>
      <c r="G1091" s="31"/>
      <c r="H1091" s="31"/>
      <c r="I1091" s="31"/>
      <c r="J1091" s="31"/>
      <c r="K1091" s="31"/>
      <c r="L1091" s="31"/>
      <c r="M1091" s="31"/>
      <c r="N1091" s="31"/>
      <c r="O1091" s="31"/>
      <c r="P1091" s="31"/>
      <c r="Q1091" s="31"/>
      <c r="R1091" s="31"/>
      <c r="S1091" s="31"/>
      <c r="T1091" s="31"/>
      <c r="U1091" s="31"/>
      <c r="V1091" s="31"/>
      <c r="W1091" s="31"/>
      <c r="X1091" s="31"/>
      <c r="Y1091" s="31"/>
      <c r="Z1091" s="31"/>
      <c r="AA1091" s="31"/>
      <c r="AB1091" s="31"/>
      <c r="AC1091" s="31"/>
      <c r="AD1091" s="31"/>
      <c r="AE1091" s="31"/>
      <c r="AF1091" s="31"/>
      <c r="AG1091" s="31"/>
      <c r="AH1091" s="31"/>
      <c r="AI1091" s="31"/>
      <c r="AJ1091" s="31"/>
      <c r="AK1091" s="31"/>
      <c r="AL1091" s="31"/>
      <c r="AM1091" s="31"/>
      <c r="AN1091" s="31"/>
      <c r="AO1091" s="31"/>
      <c r="AP1091" s="31"/>
      <c r="AQ1091" s="31"/>
      <c r="AR1091" s="31"/>
    </row>
    <row r="1092" customHeight="true" spans="1:5">
      <c r="A1092" s="188" t="s">
        <v>902</v>
      </c>
      <c r="B1092" s="180"/>
      <c r="C1092" s="180"/>
      <c r="D1092" s="181" t="e">
        <f t="shared" si="21"/>
        <v>#DIV/0!</v>
      </c>
      <c r="E1092" s="189"/>
    </row>
    <row r="1093" customHeight="true" spans="1:5">
      <c r="A1093" s="188" t="s">
        <v>903</v>
      </c>
      <c r="B1093" s="180"/>
      <c r="C1093" s="180"/>
      <c r="D1093" s="181" t="e">
        <f t="shared" si="21"/>
        <v>#DIV/0!</v>
      </c>
      <c r="E1093" s="189"/>
    </row>
    <row r="1094" customHeight="true" spans="1:5">
      <c r="A1094" s="188" t="s">
        <v>904</v>
      </c>
      <c r="B1094" s="180"/>
      <c r="C1094" s="180"/>
      <c r="D1094" s="181" t="e">
        <f t="shared" si="21"/>
        <v>#DIV/0!</v>
      </c>
      <c r="E1094" s="189"/>
    </row>
    <row r="1095" customHeight="true" spans="1:5">
      <c r="A1095" s="188" t="s">
        <v>905</v>
      </c>
      <c r="B1095" s="180"/>
      <c r="C1095" s="180"/>
      <c r="D1095" s="181" t="e">
        <f t="shared" si="21"/>
        <v>#DIV/0!</v>
      </c>
      <c r="E1095" s="189"/>
    </row>
    <row r="1096" customHeight="true" spans="1:5">
      <c r="A1096" s="188" t="s">
        <v>86</v>
      </c>
      <c r="B1096" s="180"/>
      <c r="C1096" s="180"/>
      <c r="D1096" s="181" t="e">
        <f t="shared" si="21"/>
        <v>#DIV/0!</v>
      </c>
      <c r="E1096" s="189"/>
    </row>
    <row r="1097" customHeight="true" spans="1:5">
      <c r="A1097" s="188" t="s">
        <v>906</v>
      </c>
      <c r="B1097" s="180">
        <v>0</v>
      </c>
      <c r="C1097" s="180">
        <v>0</v>
      </c>
      <c r="D1097" s="181" t="e">
        <f t="shared" si="21"/>
        <v>#DIV/0!</v>
      </c>
      <c r="E1097" s="189"/>
    </row>
    <row r="1098" s="175" customFormat="true" customHeight="true" spans="1:44">
      <c r="A1098" s="185" t="s">
        <v>907</v>
      </c>
      <c r="B1098" s="186">
        <f>SUM(B1099:B1103)</f>
        <v>0</v>
      </c>
      <c r="C1098" s="186">
        <f>SUM(C1099:C1103)</f>
        <v>0</v>
      </c>
      <c r="D1098" s="187" t="e">
        <f t="shared" si="21"/>
        <v>#DIV/0!</v>
      </c>
      <c r="E1098" s="19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1"/>
      <c r="AD1098" s="31"/>
      <c r="AE1098" s="31"/>
      <c r="AF1098" s="31"/>
      <c r="AG1098" s="31"/>
      <c r="AH1098" s="31"/>
      <c r="AI1098" s="31"/>
      <c r="AJ1098" s="31"/>
      <c r="AK1098" s="31"/>
      <c r="AL1098" s="31"/>
      <c r="AM1098" s="31"/>
      <c r="AN1098" s="31"/>
      <c r="AO1098" s="31"/>
      <c r="AP1098" s="31"/>
      <c r="AQ1098" s="31"/>
      <c r="AR1098" s="31"/>
    </row>
    <row r="1099" customHeight="true" spans="1:5">
      <c r="A1099" s="188" t="s">
        <v>77</v>
      </c>
      <c r="B1099" s="180"/>
      <c r="C1099" s="180"/>
      <c r="D1099" s="181" t="e">
        <f t="shared" si="21"/>
        <v>#DIV/0!</v>
      </c>
      <c r="E1099" s="189"/>
    </row>
    <row r="1100" customHeight="true" spans="1:5">
      <c r="A1100" s="188" t="s">
        <v>78</v>
      </c>
      <c r="B1100" s="180"/>
      <c r="C1100" s="180"/>
      <c r="D1100" s="181" t="e">
        <f t="shared" si="21"/>
        <v>#DIV/0!</v>
      </c>
      <c r="E1100" s="189"/>
    </row>
    <row r="1101" customHeight="true" spans="1:5">
      <c r="A1101" s="188" t="s">
        <v>79</v>
      </c>
      <c r="B1101" s="180"/>
      <c r="C1101" s="180"/>
      <c r="D1101" s="181" t="e">
        <f t="shared" si="21"/>
        <v>#DIV/0!</v>
      </c>
      <c r="E1101" s="189"/>
    </row>
    <row r="1102" customHeight="true" spans="1:5">
      <c r="A1102" s="188" t="s">
        <v>908</v>
      </c>
      <c r="B1102" s="180"/>
      <c r="C1102" s="180"/>
      <c r="D1102" s="181" t="e">
        <f t="shared" si="21"/>
        <v>#DIV/0!</v>
      </c>
      <c r="E1102" s="189"/>
    </row>
    <row r="1103" customHeight="true" spans="1:5">
      <c r="A1103" s="188" t="s">
        <v>909</v>
      </c>
      <c r="B1103" s="180"/>
      <c r="C1103" s="180"/>
      <c r="D1103" s="181" t="e">
        <f t="shared" si="21"/>
        <v>#DIV/0!</v>
      </c>
      <c r="E1103" s="189"/>
    </row>
    <row r="1104" s="175" customFormat="true" customHeight="true" spans="1:44">
      <c r="A1104" s="185" t="s">
        <v>910</v>
      </c>
      <c r="B1104" s="186">
        <f>SUM(B1105:B1106)</f>
        <v>2551</v>
      </c>
      <c r="C1104" s="186">
        <f>SUM(C1105:C1106)</f>
        <v>0</v>
      </c>
      <c r="D1104" s="187">
        <f t="shared" si="21"/>
        <v>0</v>
      </c>
      <c r="E1104" s="191"/>
      <c r="F1104" s="31"/>
      <c r="G1104" s="31"/>
      <c r="H1104" s="31"/>
      <c r="I1104" s="31"/>
      <c r="J1104" s="31"/>
      <c r="K1104" s="31"/>
      <c r="L1104" s="31"/>
      <c r="M1104" s="31"/>
      <c r="N1104" s="31"/>
      <c r="O1104" s="31"/>
      <c r="P1104" s="31"/>
      <c r="Q1104" s="31"/>
      <c r="R1104" s="31"/>
      <c r="S1104" s="31"/>
      <c r="T1104" s="31"/>
      <c r="U1104" s="31"/>
      <c r="V1104" s="31"/>
      <c r="W1104" s="31"/>
      <c r="X1104" s="31"/>
      <c r="Y1104" s="31"/>
      <c r="Z1104" s="31"/>
      <c r="AA1104" s="31"/>
      <c r="AB1104" s="31"/>
      <c r="AC1104" s="31"/>
      <c r="AD1104" s="31"/>
      <c r="AE1104" s="31"/>
      <c r="AF1104" s="31"/>
      <c r="AG1104" s="31"/>
      <c r="AH1104" s="31"/>
      <c r="AI1104" s="31"/>
      <c r="AJ1104" s="31"/>
      <c r="AK1104" s="31"/>
      <c r="AL1104" s="31"/>
      <c r="AM1104" s="31"/>
      <c r="AN1104" s="31"/>
      <c r="AO1104" s="31"/>
      <c r="AP1104" s="31"/>
      <c r="AQ1104" s="31"/>
      <c r="AR1104" s="31"/>
    </row>
    <row r="1105" customHeight="true" spans="1:5">
      <c r="A1105" s="188" t="s">
        <v>911</v>
      </c>
      <c r="B1105" s="180"/>
      <c r="C1105" s="180"/>
      <c r="D1105" s="181" t="e">
        <f t="shared" si="21"/>
        <v>#DIV/0!</v>
      </c>
      <c r="E1105" s="189"/>
    </row>
    <row r="1106" customHeight="true" spans="1:5">
      <c r="A1106" s="188" t="s">
        <v>912</v>
      </c>
      <c r="B1106" s="180">
        <v>2551</v>
      </c>
      <c r="C1106" s="180">
        <v>0</v>
      </c>
      <c r="D1106" s="181">
        <f t="shared" si="21"/>
        <v>0</v>
      </c>
      <c r="E1106" s="189"/>
    </row>
    <row r="1107" s="176" customFormat="true" customHeight="true" spans="1:44">
      <c r="A1107" s="182" t="s">
        <v>913</v>
      </c>
      <c r="B1107" s="183">
        <f>B1108+B1115+B1125+B1131+B1134</f>
        <v>3000</v>
      </c>
      <c r="C1107" s="183">
        <f>C1108+C1115+C1125+C1131+C1134</f>
        <v>4000</v>
      </c>
      <c r="D1107" s="184">
        <f t="shared" si="21"/>
        <v>1.33333333333333</v>
      </c>
      <c r="E1107" s="190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1"/>
      <c r="AD1107" s="31"/>
      <c r="AE1107" s="31"/>
      <c r="AF1107" s="31"/>
      <c r="AG1107" s="31"/>
      <c r="AH1107" s="31"/>
      <c r="AI1107" s="31"/>
      <c r="AJ1107" s="31"/>
      <c r="AK1107" s="31"/>
      <c r="AL1107" s="31"/>
      <c r="AM1107" s="31"/>
      <c r="AN1107" s="31"/>
      <c r="AO1107" s="31"/>
      <c r="AP1107" s="31"/>
      <c r="AQ1107" s="31"/>
      <c r="AR1107" s="31"/>
    </row>
    <row r="1108" s="175" customFormat="true" customHeight="true" spans="1:44">
      <c r="A1108" s="185" t="s">
        <v>914</v>
      </c>
      <c r="B1108" s="186">
        <f>SUM(B1109:B1114)</f>
        <v>0</v>
      </c>
      <c r="C1108" s="186">
        <f>SUM(C1109:C1114)</f>
        <v>0</v>
      </c>
      <c r="D1108" s="187" t="e">
        <f t="shared" si="21"/>
        <v>#DIV/0!</v>
      </c>
      <c r="E1108" s="19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1"/>
      <c r="AD1108" s="31"/>
      <c r="AE1108" s="31"/>
      <c r="AF1108" s="31"/>
      <c r="AG1108" s="31"/>
      <c r="AH1108" s="31"/>
      <c r="AI1108" s="31"/>
      <c r="AJ1108" s="31"/>
      <c r="AK1108" s="31"/>
      <c r="AL1108" s="31"/>
      <c r="AM1108" s="31"/>
      <c r="AN1108" s="31"/>
      <c r="AO1108" s="31"/>
      <c r="AP1108" s="31"/>
      <c r="AQ1108" s="31"/>
      <c r="AR1108" s="31"/>
    </row>
    <row r="1109" customHeight="true" spans="1:5">
      <c r="A1109" s="188" t="s">
        <v>77</v>
      </c>
      <c r="B1109" s="180"/>
      <c r="C1109" s="180"/>
      <c r="D1109" s="181" t="e">
        <f t="shared" si="21"/>
        <v>#DIV/0!</v>
      </c>
      <c r="E1109" s="189"/>
    </row>
    <row r="1110" customHeight="true" spans="1:5">
      <c r="A1110" s="188" t="s">
        <v>78</v>
      </c>
      <c r="B1110" s="180"/>
      <c r="C1110" s="180"/>
      <c r="D1110" s="181" t="e">
        <f t="shared" si="21"/>
        <v>#DIV/0!</v>
      </c>
      <c r="E1110" s="189"/>
    </row>
    <row r="1111" customHeight="true" spans="1:5">
      <c r="A1111" s="188" t="s">
        <v>79</v>
      </c>
      <c r="B1111" s="180"/>
      <c r="C1111" s="180"/>
      <c r="D1111" s="181" t="e">
        <f t="shared" si="21"/>
        <v>#DIV/0!</v>
      </c>
      <c r="E1111" s="189"/>
    </row>
    <row r="1112" customHeight="true" spans="1:5">
      <c r="A1112" s="188" t="s">
        <v>915</v>
      </c>
      <c r="B1112" s="180"/>
      <c r="C1112" s="180"/>
      <c r="D1112" s="181" t="e">
        <f t="shared" si="21"/>
        <v>#DIV/0!</v>
      </c>
      <c r="E1112" s="189"/>
    </row>
    <row r="1113" customHeight="true" spans="1:5">
      <c r="A1113" s="188" t="s">
        <v>86</v>
      </c>
      <c r="B1113" s="180"/>
      <c r="C1113" s="180"/>
      <c r="D1113" s="181" t="e">
        <f t="shared" si="21"/>
        <v>#DIV/0!</v>
      </c>
      <c r="E1113" s="189"/>
    </row>
    <row r="1114" customHeight="true" spans="1:5">
      <c r="A1114" s="188" t="s">
        <v>916</v>
      </c>
      <c r="B1114" s="180"/>
      <c r="C1114" s="180"/>
      <c r="D1114" s="181" t="e">
        <f t="shared" si="21"/>
        <v>#DIV/0!</v>
      </c>
      <c r="E1114" s="189"/>
    </row>
    <row r="1115" s="175" customFormat="true" customHeight="true" spans="1:44">
      <c r="A1115" s="185" t="s">
        <v>917</v>
      </c>
      <c r="B1115" s="186">
        <f>SUM(B1116:B1124)</f>
        <v>0</v>
      </c>
      <c r="C1115" s="186">
        <f>SUM(C1116:C1124)</f>
        <v>0</v>
      </c>
      <c r="D1115" s="187" t="e">
        <f t="shared" si="21"/>
        <v>#DIV/0!</v>
      </c>
      <c r="E1115" s="191"/>
      <c r="F1115" s="31"/>
      <c r="G1115" s="31"/>
      <c r="H1115" s="31"/>
      <c r="I1115" s="31"/>
      <c r="J1115" s="31"/>
      <c r="K1115" s="31"/>
      <c r="L1115" s="31"/>
      <c r="M1115" s="31"/>
      <c r="N1115" s="31"/>
      <c r="O1115" s="31"/>
      <c r="P1115" s="31"/>
      <c r="Q1115" s="31"/>
      <c r="R1115" s="31"/>
      <c r="S1115" s="31"/>
      <c r="T1115" s="31"/>
      <c r="U1115" s="31"/>
      <c r="V1115" s="31"/>
      <c r="W1115" s="31"/>
      <c r="X1115" s="31"/>
      <c r="Y1115" s="31"/>
      <c r="Z1115" s="31"/>
      <c r="AA1115" s="31"/>
      <c r="AB1115" s="31"/>
      <c r="AC1115" s="31"/>
      <c r="AD1115" s="31"/>
      <c r="AE1115" s="31"/>
      <c r="AF1115" s="31"/>
      <c r="AG1115" s="31"/>
      <c r="AH1115" s="31"/>
      <c r="AI1115" s="31"/>
      <c r="AJ1115" s="31"/>
      <c r="AK1115" s="31"/>
      <c r="AL1115" s="31"/>
      <c r="AM1115" s="31"/>
      <c r="AN1115" s="31"/>
      <c r="AO1115" s="31"/>
      <c r="AP1115" s="31"/>
      <c r="AQ1115" s="31"/>
      <c r="AR1115" s="31"/>
    </row>
    <row r="1116" customHeight="true" spans="1:5">
      <c r="A1116" s="188" t="s">
        <v>918</v>
      </c>
      <c r="B1116" s="180"/>
      <c r="C1116" s="180"/>
      <c r="D1116" s="181" t="e">
        <f t="shared" si="21"/>
        <v>#DIV/0!</v>
      </c>
      <c r="E1116" s="189"/>
    </row>
    <row r="1117" customHeight="true" spans="1:5">
      <c r="A1117" s="188" t="s">
        <v>919</v>
      </c>
      <c r="B1117" s="180"/>
      <c r="C1117" s="180"/>
      <c r="D1117" s="181" t="e">
        <f t="shared" si="21"/>
        <v>#DIV/0!</v>
      </c>
      <c r="E1117" s="189"/>
    </row>
    <row r="1118" customHeight="true" spans="1:5">
      <c r="A1118" s="188" t="s">
        <v>920</v>
      </c>
      <c r="B1118" s="180"/>
      <c r="C1118" s="180"/>
      <c r="D1118" s="181" t="e">
        <f t="shared" si="21"/>
        <v>#DIV/0!</v>
      </c>
      <c r="E1118" s="189"/>
    </row>
    <row r="1119" customHeight="true" spans="1:5">
      <c r="A1119" s="188" t="s">
        <v>921</v>
      </c>
      <c r="B1119" s="180"/>
      <c r="C1119" s="180"/>
      <c r="D1119" s="181" t="e">
        <f t="shared" si="21"/>
        <v>#DIV/0!</v>
      </c>
      <c r="E1119" s="189"/>
    </row>
    <row r="1120" customHeight="true" spans="1:5">
      <c r="A1120" s="188" t="s">
        <v>922</v>
      </c>
      <c r="B1120" s="180"/>
      <c r="C1120" s="180"/>
      <c r="D1120" s="181" t="e">
        <f t="shared" si="21"/>
        <v>#DIV/0!</v>
      </c>
      <c r="E1120" s="189"/>
    </row>
    <row r="1121" s="175" customFormat="true" customHeight="true" spans="1:44">
      <c r="A1121" s="188" t="s">
        <v>923</v>
      </c>
      <c r="B1121" s="180"/>
      <c r="C1121" s="180"/>
      <c r="D1121" s="181" t="e">
        <f t="shared" si="21"/>
        <v>#DIV/0!</v>
      </c>
      <c r="E1121" s="189"/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  <c r="Q1121" s="31"/>
      <c r="R1121" s="31"/>
      <c r="S1121" s="31"/>
      <c r="T1121" s="31"/>
      <c r="U1121" s="31"/>
      <c r="V1121" s="31"/>
      <c r="W1121" s="31"/>
      <c r="X1121" s="31"/>
      <c r="Y1121" s="31"/>
      <c r="Z1121" s="31"/>
      <c r="AA1121" s="31"/>
      <c r="AB1121" s="31"/>
      <c r="AC1121" s="31"/>
      <c r="AD1121" s="31"/>
      <c r="AE1121" s="31"/>
      <c r="AF1121" s="31"/>
      <c r="AG1121" s="31"/>
      <c r="AH1121" s="31"/>
      <c r="AI1121" s="31"/>
      <c r="AJ1121" s="31"/>
      <c r="AK1121" s="31"/>
      <c r="AL1121" s="31"/>
      <c r="AM1121" s="31"/>
      <c r="AN1121" s="31"/>
      <c r="AO1121" s="31"/>
      <c r="AP1121" s="31"/>
      <c r="AQ1121" s="31"/>
      <c r="AR1121" s="31"/>
    </row>
    <row r="1122" s="176" customFormat="true" customHeight="true" spans="1:44">
      <c r="A1122" s="188" t="s">
        <v>924</v>
      </c>
      <c r="B1122" s="180"/>
      <c r="C1122" s="180"/>
      <c r="D1122" s="181" t="e">
        <f t="shared" si="21"/>
        <v>#DIV/0!</v>
      </c>
      <c r="E1122" s="189"/>
      <c r="F1122" s="31"/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  <c r="Q1122" s="31"/>
      <c r="R1122" s="31"/>
      <c r="S1122" s="31"/>
      <c r="T1122" s="31"/>
      <c r="U1122" s="31"/>
      <c r="V1122" s="31"/>
      <c r="W1122" s="31"/>
      <c r="X1122" s="31"/>
      <c r="Y1122" s="31"/>
      <c r="Z1122" s="31"/>
      <c r="AA1122" s="31"/>
      <c r="AB1122" s="31"/>
      <c r="AC1122" s="31"/>
      <c r="AD1122" s="31"/>
      <c r="AE1122" s="31"/>
      <c r="AF1122" s="31"/>
      <c r="AG1122" s="31"/>
      <c r="AH1122" s="31"/>
      <c r="AI1122" s="31"/>
      <c r="AJ1122" s="31"/>
      <c r="AK1122" s="31"/>
      <c r="AL1122" s="31"/>
      <c r="AM1122" s="31"/>
      <c r="AN1122" s="31"/>
      <c r="AO1122" s="31"/>
      <c r="AP1122" s="31"/>
      <c r="AQ1122" s="31"/>
      <c r="AR1122" s="31"/>
    </row>
    <row r="1123" s="175" customFormat="true" customHeight="true" spans="1:44">
      <c r="A1123" s="188" t="s">
        <v>925</v>
      </c>
      <c r="B1123" s="180"/>
      <c r="C1123" s="180"/>
      <c r="D1123" s="181" t="e">
        <f t="shared" si="21"/>
        <v>#DIV/0!</v>
      </c>
      <c r="E1123" s="189"/>
      <c r="F1123" s="31"/>
      <c r="G1123" s="31"/>
      <c r="H1123" s="31"/>
      <c r="I1123" s="31"/>
      <c r="J1123" s="31"/>
      <c r="K1123" s="31"/>
      <c r="L1123" s="31"/>
      <c r="M1123" s="31"/>
      <c r="N1123" s="31"/>
      <c r="O1123" s="31"/>
      <c r="P1123" s="31"/>
      <c r="Q1123" s="31"/>
      <c r="R1123" s="31"/>
      <c r="S1123" s="31"/>
      <c r="T1123" s="31"/>
      <c r="U1123" s="31"/>
      <c r="V1123" s="31"/>
      <c r="W1123" s="31"/>
      <c r="X1123" s="31"/>
      <c r="Y1123" s="31"/>
      <c r="Z1123" s="31"/>
      <c r="AA1123" s="31"/>
      <c r="AB1123" s="31"/>
      <c r="AC1123" s="31"/>
      <c r="AD1123" s="31"/>
      <c r="AE1123" s="31"/>
      <c r="AF1123" s="31"/>
      <c r="AG1123" s="31"/>
      <c r="AH1123" s="31"/>
      <c r="AI1123" s="31"/>
      <c r="AJ1123" s="31"/>
      <c r="AK1123" s="31"/>
      <c r="AL1123" s="31"/>
      <c r="AM1123" s="31"/>
      <c r="AN1123" s="31"/>
      <c r="AO1123" s="31"/>
      <c r="AP1123" s="31"/>
      <c r="AQ1123" s="31"/>
      <c r="AR1123" s="31"/>
    </row>
    <row r="1124" s="175" customFormat="true" customHeight="true" spans="1:44">
      <c r="A1124" s="188" t="s">
        <v>926</v>
      </c>
      <c r="B1124" s="180"/>
      <c r="C1124" s="180"/>
      <c r="D1124" s="181" t="e">
        <f t="shared" si="21"/>
        <v>#DIV/0!</v>
      </c>
      <c r="E1124" s="189"/>
      <c r="F1124" s="31"/>
      <c r="G1124" s="31"/>
      <c r="H1124" s="31"/>
      <c r="I1124" s="31"/>
      <c r="J1124" s="31"/>
      <c r="K1124" s="31"/>
      <c r="L1124" s="31"/>
      <c r="M1124" s="31"/>
      <c r="N1124" s="31"/>
      <c r="O1124" s="31"/>
      <c r="P1124" s="31"/>
      <c r="Q1124" s="31"/>
      <c r="R1124" s="31"/>
      <c r="S1124" s="31"/>
      <c r="T1124" s="31"/>
      <c r="U1124" s="31"/>
      <c r="V1124" s="31"/>
      <c r="W1124" s="31"/>
      <c r="X1124" s="31"/>
      <c r="Y1124" s="31"/>
      <c r="Z1124" s="31"/>
      <c r="AA1124" s="31"/>
      <c r="AB1124" s="31"/>
      <c r="AC1124" s="31"/>
      <c r="AD1124" s="31"/>
      <c r="AE1124" s="31"/>
      <c r="AF1124" s="31"/>
      <c r="AG1124" s="31"/>
      <c r="AH1124" s="31"/>
      <c r="AI1124" s="31"/>
      <c r="AJ1124" s="31"/>
      <c r="AK1124" s="31"/>
      <c r="AL1124" s="31"/>
      <c r="AM1124" s="31"/>
      <c r="AN1124" s="31"/>
      <c r="AO1124" s="31"/>
      <c r="AP1124" s="31"/>
      <c r="AQ1124" s="31"/>
      <c r="AR1124" s="31"/>
    </row>
    <row r="1125" s="175" customFormat="true" customHeight="true" spans="1:44">
      <c r="A1125" s="185" t="s">
        <v>927</v>
      </c>
      <c r="B1125" s="186">
        <f>SUM(B1126:B1130)</f>
        <v>3000</v>
      </c>
      <c r="C1125" s="186">
        <f>SUM(C1126:C1130)</f>
        <v>4000</v>
      </c>
      <c r="D1125" s="187">
        <f t="shared" si="21"/>
        <v>1.33333333333333</v>
      </c>
      <c r="E1125" s="191"/>
      <c r="F1125" s="31"/>
      <c r="G1125" s="31"/>
      <c r="H1125" s="31"/>
      <c r="I1125" s="31"/>
      <c r="J1125" s="31"/>
      <c r="K1125" s="31"/>
      <c r="L1125" s="31"/>
      <c r="M1125" s="31"/>
      <c r="N1125" s="31"/>
      <c r="O1125" s="31"/>
      <c r="P1125" s="31"/>
      <c r="Q1125" s="31"/>
      <c r="R1125" s="31"/>
      <c r="S1125" s="31"/>
      <c r="T1125" s="31"/>
      <c r="U1125" s="31"/>
      <c r="V1125" s="31"/>
      <c r="W1125" s="31"/>
      <c r="X1125" s="31"/>
      <c r="Y1125" s="31"/>
      <c r="Z1125" s="31"/>
      <c r="AA1125" s="31"/>
      <c r="AB1125" s="31"/>
      <c r="AC1125" s="31"/>
      <c r="AD1125" s="31"/>
      <c r="AE1125" s="31"/>
      <c r="AF1125" s="31"/>
      <c r="AG1125" s="31"/>
      <c r="AH1125" s="31"/>
      <c r="AI1125" s="31"/>
      <c r="AJ1125" s="31"/>
      <c r="AK1125" s="31"/>
      <c r="AL1125" s="31"/>
      <c r="AM1125" s="31"/>
      <c r="AN1125" s="31"/>
      <c r="AO1125" s="31"/>
      <c r="AP1125" s="31"/>
      <c r="AQ1125" s="31"/>
      <c r="AR1125" s="31"/>
    </row>
    <row r="1126" s="175" customFormat="true" customHeight="true" spans="1:44">
      <c r="A1126" s="188" t="s">
        <v>928</v>
      </c>
      <c r="B1126" s="180"/>
      <c r="C1126" s="180"/>
      <c r="D1126" s="181" t="e">
        <f t="shared" si="21"/>
        <v>#DIV/0!</v>
      </c>
      <c r="E1126" s="189"/>
      <c r="F1126" s="31"/>
      <c r="G1126" s="31"/>
      <c r="H1126" s="31"/>
      <c r="I1126" s="31"/>
      <c r="J1126" s="31"/>
      <c r="K1126" s="31"/>
      <c r="L1126" s="31"/>
      <c r="M1126" s="31"/>
      <c r="N1126" s="31"/>
      <c r="O1126" s="31"/>
      <c r="P1126" s="31"/>
      <c r="Q1126" s="31"/>
      <c r="R1126" s="31"/>
      <c r="S1126" s="31"/>
      <c r="T1126" s="31"/>
      <c r="U1126" s="31"/>
      <c r="V1126" s="31"/>
      <c r="W1126" s="31"/>
      <c r="X1126" s="31"/>
      <c r="Y1126" s="31"/>
      <c r="Z1126" s="31"/>
      <c r="AA1126" s="31"/>
      <c r="AB1126" s="31"/>
      <c r="AC1126" s="31"/>
      <c r="AD1126" s="31"/>
      <c r="AE1126" s="31"/>
      <c r="AF1126" s="31"/>
      <c r="AG1126" s="31"/>
      <c r="AH1126" s="31"/>
      <c r="AI1126" s="31"/>
      <c r="AJ1126" s="31"/>
      <c r="AK1126" s="31"/>
      <c r="AL1126" s="31"/>
      <c r="AM1126" s="31"/>
      <c r="AN1126" s="31"/>
      <c r="AO1126" s="31"/>
      <c r="AP1126" s="31"/>
      <c r="AQ1126" s="31"/>
      <c r="AR1126" s="31"/>
    </row>
    <row r="1127" s="175" customFormat="true" customHeight="true" spans="1:44">
      <c r="A1127" s="188" t="s">
        <v>929</v>
      </c>
      <c r="B1127" s="180"/>
      <c r="C1127" s="180"/>
      <c r="D1127" s="181" t="e">
        <f t="shared" si="21"/>
        <v>#DIV/0!</v>
      </c>
      <c r="E1127" s="189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1"/>
      <c r="AD1127" s="31"/>
      <c r="AE1127" s="31"/>
      <c r="AF1127" s="31"/>
      <c r="AG1127" s="31"/>
      <c r="AH1127" s="31"/>
      <c r="AI1127" s="31"/>
      <c r="AJ1127" s="31"/>
      <c r="AK1127" s="31"/>
      <c r="AL1127" s="31"/>
      <c r="AM1127" s="31"/>
      <c r="AN1127" s="31"/>
      <c r="AO1127" s="31"/>
      <c r="AP1127" s="31"/>
      <c r="AQ1127" s="31"/>
      <c r="AR1127" s="31"/>
    </row>
    <row r="1128" s="175" customFormat="true" customHeight="true" spans="1:44">
      <c r="A1128" s="188" t="s">
        <v>930</v>
      </c>
      <c r="B1128" s="180"/>
      <c r="C1128" s="180"/>
      <c r="D1128" s="181" t="e">
        <f t="shared" si="21"/>
        <v>#DIV/0!</v>
      </c>
      <c r="E1128" s="189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1"/>
      <c r="AD1128" s="31"/>
      <c r="AE1128" s="31"/>
      <c r="AF1128" s="31"/>
      <c r="AG1128" s="31"/>
      <c r="AH1128" s="31"/>
      <c r="AI1128" s="31"/>
      <c r="AJ1128" s="31"/>
      <c r="AK1128" s="31"/>
      <c r="AL1128" s="31"/>
      <c r="AM1128" s="31"/>
      <c r="AN1128" s="31"/>
      <c r="AO1128" s="31"/>
      <c r="AP1128" s="31"/>
      <c r="AQ1128" s="31"/>
      <c r="AR1128" s="31"/>
    </row>
    <row r="1129" s="175" customFormat="true" customHeight="true" spans="1:44">
      <c r="A1129" s="188" t="s">
        <v>931</v>
      </c>
      <c r="B1129" s="180"/>
      <c r="C1129" s="180"/>
      <c r="D1129" s="181" t="e">
        <f t="shared" si="21"/>
        <v>#DIV/0!</v>
      </c>
      <c r="E1129" s="189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1"/>
      <c r="AD1129" s="31"/>
      <c r="AE1129" s="31"/>
      <c r="AF1129" s="31"/>
      <c r="AG1129" s="31"/>
      <c r="AH1129" s="31"/>
      <c r="AI1129" s="31"/>
      <c r="AJ1129" s="31"/>
      <c r="AK1129" s="31"/>
      <c r="AL1129" s="31"/>
      <c r="AM1129" s="31"/>
      <c r="AN1129" s="31"/>
      <c r="AO1129" s="31"/>
      <c r="AP1129" s="31"/>
      <c r="AQ1129" s="31"/>
      <c r="AR1129" s="31"/>
    </row>
    <row r="1130" s="175" customFormat="true" customHeight="true" spans="1:44">
      <c r="A1130" s="188" t="s">
        <v>932</v>
      </c>
      <c r="B1130" s="180">
        <v>3000</v>
      </c>
      <c r="C1130" s="180">
        <v>4000</v>
      </c>
      <c r="D1130" s="181">
        <f t="shared" si="21"/>
        <v>1.33333333333333</v>
      </c>
      <c r="E1130" s="189"/>
      <c r="F1130" s="31"/>
      <c r="G1130" s="31"/>
      <c r="H1130" s="31"/>
      <c r="I1130" s="31"/>
      <c r="J1130" s="31"/>
      <c r="K1130" s="31"/>
      <c r="L1130" s="31"/>
      <c r="M1130" s="31"/>
      <c r="N1130" s="31"/>
      <c r="O1130" s="31"/>
      <c r="P1130" s="31"/>
      <c r="Q1130" s="31"/>
      <c r="R1130" s="31"/>
      <c r="S1130" s="31"/>
      <c r="T1130" s="31"/>
      <c r="U1130" s="31"/>
      <c r="V1130" s="31"/>
      <c r="W1130" s="31"/>
      <c r="X1130" s="31"/>
      <c r="Y1130" s="31"/>
      <c r="Z1130" s="31"/>
      <c r="AA1130" s="31"/>
      <c r="AB1130" s="31"/>
      <c r="AC1130" s="31"/>
      <c r="AD1130" s="31"/>
      <c r="AE1130" s="31"/>
      <c r="AF1130" s="31"/>
      <c r="AG1130" s="31"/>
      <c r="AH1130" s="31"/>
      <c r="AI1130" s="31"/>
      <c r="AJ1130" s="31"/>
      <c r="AK1130" s="31"/>
      <c r="AL1130" s="31"/>
      <c r="AM1130" s="31"/>
      <c r="AN1130" s="31"/>
      <c r="AO1130" s="31"/>
      <c r="AP1130" s="31"/>
      <c r="AQ1130" s="31"/>
      <c r="AR1130" s="31"/>
    </row>
    <row r="1131" s="175" customFormat="true" customHeight="true" spans="1:44">
      <c r="A1131" s="185" t="s">
        <v>933</v>
      </c>
      <c r="B1131" s="186">
        <f>SUM(B1132:B1133)</f>
        <v>0</v>
      </c>
      <c r="C1131" s="186">
        <f>SUM(C1132:C1133)</f>
        <v>0</v>
      </c>
      <c r="D1131" s="187" t="e">
        <f t="shared" si="21"/>
        <v>#DIV/0!</v>
      </c>
      <c r="E1131" s="191"/>
      <c r="F1131" s="31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  <c r="R1131" s="31"/>
      <c r="S1131" s="31"/>
      <c r="T1131" s="31"/>
      <c r="U1131" s="31"/>
      <c r="V1131" s="31"/>
      <c r="W1131" s="31"/>
      <c r="X1131" s="31"/>
      <c r="Y1131" s="31"/>
      <c r="Z1131" s="31"/>
      <c r="AA1131" s="31"/>
      <c r="AB1131" s="31"/>
      <c r="AC1131" s="31"/>
      <c r="AD1131" s="31"/>
      <c r="AE1131" s="31"/>
      <c r="AF1131" s="31"/>
      <c r="AG1131" s="31"/>
      <c r="AH1131" s="31"/>
      <c r="AI1131" s="31"/>
      <c r="AJ1131" s="31"/>
      <c r="AK1131" s="31"/>
      <c r="AL1131" s="31"/>
      <c r="AM1131" s="31"/>
      <c r="AN1131" s="31"/>
      <c r="AO1131" s="31"/>
      <c r="AP1131" s="31"/>
      <c r="AQ1131" s="31"/>
      <c r="AR1131" s="31"/>
    </row>
    <row r="1132" s="176" customFormat="true" customHeight="true" spans="1:44">
      <c r="A1132" s="188" t="s">
        <v>934</v>
      </c>
      <c r="B1132" s="180"/>
      <c r="C1132" s="180"/>
      <c r="D1132" s="181" t="e">
        <f t="shared" si="21"/>
        <v>#DIV/0!</v>
      </c>
      <c r="E1132" s="189"/>
      <c r="F1132" s="31"/>
      <c r="G1132" s="31"/>
      <c r="H1132" s="31"/>
      <c r="I1132" s="31"/>
      <c r="J1132" s="31"/>
      <c r="K1132" s="31"/>
      <c r="L1132" s="31"/>
      <c r="M1132" s="31"/>
      <c r="N1132" s="31"/>
      <c r="O1132" s="31"/>
      <c r="P1132" s="31"/>
      <c r="Q1132" s="31"/>
      <c r="R1132" s="31"/>
      <c r="S1132" s="31"/>
      <c r="T1132" s="31"/>
      <c r="U1132" s="31"/>
      <c r="V1132" s="31"/>
      <c r="W1132" s="31"/>
      <c r="X1132" s="31"/>
      <c r="Y1132" s="31"/>
      <c r="Z1132" s="31"/>
      <c r="AA1132" s="31"/>
      <c r="AB1132" s="31"/>
      <c r="AC1132" s="31"/>
      <c r="AD1132" s="31"/>
      <c r="AE1132" s="31"/>
      <c r="AF1132" s="31"/>
      <c r="AG1132" s="31"/>
      <c r="AH1132" s="31"/>
      <c r="AI1132" s="31"/>
      <c r="AJ1132" s="31"/>
      <c r="AK1132" s="31"/>
      <c r="AL1132" s="31"/>
      <c r="AM1132" s="31"/>
      <c r="AN1132" s="31"/>
      <c r="AO1132" s="31"/>
      <c r="AP1132" s="31"/>
      <c r="AQ1132" s="31"/>
      <c r="AR1132" s="31"/>
    </row>
    <row r="1133" s="175" customFormat="true" customHeight="true" spans="1:44">
      <c r="A1133" s="188" t="s">
        <v>935</v>
      </c>
      <c r="B1133" s="180"/>
      <c r="C1133" s="180"/>
      <c r="D1133" s="181" t="e">
        <f t="shared" si="21"/>
        <v>#DIV/0!</v>
      </c>
      <c r="E1133" s="189"/>
      <c r="F1133" s="31"/>
      <c r="G1133" s="31"/>
      <c r="H1133" s="31"/>
      <c r="I1133" s="31"/>
      <c r="J1133" s="31"/>
      <c r="K1133" s="31"/>
      <c r="L1133" s="31"/>
      <c r="M1133" s="31"/>
      <c r="N1133" s="31"/>
      <c r="O1133" s="31"/>
      <c r="P1133" s="31"/>
      <c r="Q1133" s="31"/>
      <c r="R1133" s="31"/>
      <c r="S1133" s="31"/>
      <c r="T1133" s="31"/>
      <c r="U1133" s="31"/>
      <c r="V1133" s="31"/>
      <c r="W1133" s="31"/>
      <c r="X1133" s="31"/>
      <c r="Y1133" s="31"/>
      <c r="Z1133" s="31"/>
      <c r="AA1133" s="31"/>
      <c r="AB1133" s="31"/>
      <c r="AC1133" s="31"/>
      <c r="AD1133" s="31"/>
      <c r="AE1133" s="31"/>
      <c r="AF1133" s="31"/>
      <c r="AG1133" s="31"/>
      <c r="AH1133" s="31"/>
      <c r="AI1133" s="31"/>
      <c r="AJ1133" s="31"/>
      <c r="AK1133" s="31"/>
      <c r="AL1133" s="31"/>
      <c r="AM1133" s="31"/>
      <c r="AN1133" s="31"/>
      <c r="AO1133" s="31"/>
      <c r="AP1133" s="31"/>
      <c r="AQ1133" s="31"/>
      <c r="AR1133" s="31"/>
    </row>
    <row r="1134" customHeight="true" spans="1:5">
      <c r="A1134" s="185" t="s">
        <v>936</v>
      </c>
      <c r="B1134" s="186">
        <f>B1135+B1136</f>
        <v>0</v>
      </c>
      <c r="C1134" s="186">
        <f>C1135+C1136</f>
        <v>0</v>
      </c>
      <c r="D1134" s="187" t="e">
        <f t="shared" si="21"/>
        <v>#DIV/0!</v>
      </c>
      <c r="E1134" s="191"/>
    </row>
    <row r="1135" customHeight="true" spans="1:5">
      <c r="A1135" s="188" t="s">
        <v>937</v>
      </c>
      <c r="B1135" s="180"/>
      <c r="C1135" s="180"/>
      <c r="D1135" s="181" t="e">
        <f t="shared" si="21"/>
        <v>#DIV/0!</v>
      </c>
      <c r="E1135" s="189"/>
    </row>
    <row r="1136" customHeight="true" spans="1:5">
      <c r="A1136" s="188" t="s">
        <v>938</v>
      </c>
      <c r="B1136" s="180"/>
      <c r="C1136" s="180"/>
      <c r="D1136" s="181" t="e">
        <f t="shared" si="21"/>
        <v>#DIV/0!</v>
      </c>
      <c r="E1136" s="189"/>
    </row>
    <row r="1137" customHeight="true" spans="1:5">
      <c r="A1137" s="182" t="s">
        <v>939</v>
      </c>
      <c r="B1137" s="183">
        <f>SUM(B1138:B1146)</f>
        <v>0</v>
      </c>
      <c r="C1137" s="183">
        <f>SUM(C1138:C1146)</f>
        <v>0</v>
      </c>
      <c r="D1137" s="184" t="e">
        <f t="shared" si="21"/>
        <v>#DIV/0!</v>
      </c>
      <c r="E1137" s="190"/>
    </row>
    <row r="1138" customHeight="true" spans="1:5">
      <c r="A1138" s="179" t="s">
        <v>940</v>
      </c>
      <c r="B1138" s="180"/>
      <c r="C1138" s="180"/>
      <c r="D1138" s="181" t="e">
        <f t="shared" si="21"/>
        <v>#DIV/0!</v>
      </c>
      <c r="E1138" s="189"/>
    </row>
    <row r="1139" customHeight="true" spans="1:5">
      <c r="A1139" s="179" t="s">
        <v>941</v>
      </c>
      <c r="B1139" s="180"/>
      <c r="C1139" s="180"/>
      <c r="D1139" s="181" t="e">
        <f t="shared" si="21"/>
        <v>#DIV/0!</v>
      </c>
      <c r="E1139" s="189"/>
    </row>
    <row r="1140" customHeight="true" spans="1:5">
      <c r="A1140" s="179" t="s">
        <v>942</v>
      </c>
      <c r="B1140" s="180"/>
      <c r="C1140" s="180"/>
      <c r="D1140" s="181" t="e">
        <f t="shared" si="21"/>
        <v>#DIV/0!</v>
      </c>
      <c r="E1140" s="189"/>
    </row>
    <row r="1141" customHeight="true" spans="1:5">
      <c r="A1141" s="179" t="s">
        <v>943</v>
      </c>
      <c r="B1141" s="180"/>
      <c r="C1141" s="180"/>
      <c r="D1141" s="181" t="e">
        <f t="shared" si="21"/>
        <v>#DIV/0!</v>
      </c>
      <c r="E1141" s="189"/>
    </row>
    <row r="1142" customHeight="true" spans="1:5">
      <c r="A1142" s="179" t="s">
        <v>944</v>
      </c>
      <c r="B1142" s="180"/>
      <c r="C1142" s="180"/>
      <c r="D1142" s="181" t="e">
        <f t="shared" si="21"/>
        <v>#DIV/0!</v>
      </c>
      <c r="E1142" s="189"/>
    </row>
    <row r="1143" customHeight="true" spans="1:5">
      <c r="A1143" s="179" t="s">
        <v>945</v>
      </c>
      <c r="B1143" s="180"/>
      <c r="C1143" s="180"/>
      <c r="D1143" s="181" t="e">
        <f t="shared" si="21"/>
        <v>#DIV/0!</v>
      </c>
      <c r="E1143" s="189"/>
    </row>
    <row r="1144" customHeight="true" spans="1:5">
      <c r="A1144" s="179" t="s">
        <v>946</v>
      </c>
      <c r="B1144" s="180"/>
      <c r="C1144" s="180"/>
      <c r="D1144" s="181" t="e">
        <f t="shared" si="21"/>
        <v>#DIV/0!</v>
      </c>
      <c r="E1144" s="189"/>
    </row>
    <row r="1145" customHeight="true" spans="1:5">
      <c r="A1145" s="179" t="s">
        <v>947</v>
      </c>
      <c r="B1145" s="180"/>
      <c r="C1145" s="180"/>
      <c r="D1145" s="181" t="e">
        <f t="shared" si="21"/>
        <v>#DIV/0!</v>
      </c>
      <c r="E1145" s="189"/>
    </row>
    <row r="1146" customHeight="true" spans="1:5">
      <c r="A1146" s="179" t="s">
        <v>948</v>
      </c>
      <c r="B1146" s="180"/>
      <c r="C1146" s="180"/>
      <c r="D1146" s="181" t="e">
        <f t="shared" ref="D1146:D1210" si="22">C1146/B1146</f>
        <v>#DIV/0!</v>
      </c>
      <c r="E1146" s="189"/>
    </row>
    <row r="1147" customHeight="true" spans="1:5">
      <c r="A1147" s="182" t="s">
        <v>949</v>
      </c>
      <c r="B1147" s="183">
        <f>B1148+B1175+B1190</f>
        <v>5130</v>
      </c>
      <c r="C1147" s="183">
        <f>C1148+C1175+C1190</f>
        <v>6300</v>
      </c>
      <c r="D1147" s="184">
        <f t="shared" si="22"/>
        <v>1.2280701754386</v>
      </c>
      <c r="E1147" s="190"/>
    </row>
    <row r="1148" customHeight="true" spans="1:5">
      <c r="A1148" s="185" t="s">
        <v>950</v>
      </c>
      <c r="B1148" s="186">
        <f>SUM(B1149:B1174)</f>
        <v>4792</v>
      </c>
      <c r="C1148" s="186">
        <f>SUM(C1149:C1174)</f>
        <v>6000</v>
      </c>
      <c r="D1148" s="187"/>
      <c r="E1148" s="191"/>
    </row>
    <row r="1149" customHeight="true" spans="1:5">
      <c r="A1149" s="188" t="s">
        <v>77</v>
      </c>
      <c r="B1149" s="180">
        <v>986</v>
      </c>
      <c r="C1149" s="180">
        <v>1400</v>
      </c>
      <c r="D1149" s="181">
        <f t="shared" si="22"/>
        <v>1.41987829614604</v>
      </c>
      <c r="E1149" s="189"/>
    </row>
    <row r="1150" customHeight="true" spans="1:5">
      <c r="A1150" s="188" t="s">
        <v>78</v>
      </c>
      <c r="B1150" s="180">
        <v>769</v>
      </c>
      <c r="C1150" s="180">
        <v>900</v>
      </c>
      <c r="D1150" s="181">
        <f t="shared" si="22"/>
        <v>1.1703511053316</v>
      </c>
      <c r="E1150" s="189"/>
    </row>
    <row r="1151" customHeight="true" spans="1:5">
      <c r="A1151" s="188" t="s">
        <v>79</v>
      </c>
      <c r="B1151" s="180"/>
      <c r="C1151" s="180"/>
      <c r="D1151" s="181" t="e">
        <f t="shared" si="22"/>
        <v>#DIV/0!</v>
      </c>
      <c r="E1151" s="189"/>
    </row>
    <row r="1152" customHeight="true" spans="1:5">
      <c r="A1152" s="188" t="s">
        <v>951</v>
      </c>
      <c r="B1152" s="180">
        <v>623</v>
      </c>
      <c r="C1152" s="180">
        <v>630</v>
      </c>
      <c r="D1152" s="181">
        <f t="shared" si="22"/>
        <v>1.01123595505618</v>
      </c>
      <c r="E1152" s="189"/>
    </row>
    <row r="1153" s="175" customFormat="true" customHeight="true" spans="1:44">
      <c r="A1153" s="188" t="s">
        <v>952</v>
      </c>
      <c r="B1153" s="180">
        <v>119</v>
      </c>
      <c r="C1153" s="180">
        <v>400</v>
      </c>
      <c r="D1153" s="181">
        <f t="shared" si="22"/>
        <v>3.36134453781513</v>
      </c>
      <c r="E1153" s="189"/>
      <c r="F1153" s="31"/>
      <c r="G1153" s="31"/>
      <c r="H1153" s="31"/>
      <c r="I1153" s="31"/>
      <c r="J1153" s="31"/>
      <c r="K1153" s="31"/>
      <c r="L1153" s="31"/>
      <c r="M1153" s="31"/>
      <c r="N1153" s="31"/>
      <c r="O1153" s="31"/>
      <c r="P1153" s="31"/>
      <c r="Q1153" s="31"/>
      <c r="R1153" s="31"/>
      <c r="S1153" s="31"/>
      <c r="T1153" s="31"/>
      <c r="U1153" s="31"/>
      <c r="V1153" s="31"/>
      <c r="W1153" s="31"/>
      <c r="X1153" s="31"/>
      <c r="Y1153" s="31"/>
      <c r="Z1153" s="31"/>
      <c r="AA1153" s="31"/>
      <c r="AB1153" s="31"/>
      <c r="AC1153" s="31"/>
      <c r="AD1153" s="31"/>
      <c r="AE1153" s="31"/>
      <c r="AF1153" s="31"/>
      <c r="AG1153" s="31"/>
      <c r="AH1153" s="31"/>
      <c r="AI1153" s="31"/>
      <c r="AJ1153" s="31"/>
      <c r="AK1153" s="31"/>
      <c r="AL1153" s="31"/>
      <c r="AM1153" s="31"/>
      <c r="AN1153" s="31"/>
      <c r="AO1153" s="31"/>
      <c r="AP1153" s="31"/>
      <c r="AQ1153" s="31"/>
      <c r="AR1153" s="31"/>
    </row>
    <row r="1154" customHeight="true" spans="1:5">
      <c r="A1154" s="188" t="s">
        <v>953</v>
      </c>
      <c r="B1154" s="180">
        <v>77</v>
      </c>
      <c r="C1154" s="180">
        <v>90</v>
      </c>
      <c r="D1154" s="181">
        <f t="shared" si="22"/>
        <v>1.16883116883117</v>
      </c>
      <c r="E1154" s="189"/>
    </row>
    <row r="1155" customHeight="true" spans="1:5">
      <c r="A1155" s="188" t="s">
        <v>954</v>
      </c>
      <c r="B1155" s="180">
        <v>24</v>
      </c>
      <c r="C1155" s="180">
        <v>80</v>
      </c>
      <c r="D1155" s="181">
        <f t="shared" si="22"/>
        <v>3.33333333333333</v>
      </c>
      <c r="E1155" s="189"/>
    </row>
    <row r="1156" customHeight="true" spans="1:5">
      <c r="A1156" s="188" t="s">
        <v>955</v>
      </c>
      <c r="B1156" s="180"/>
      <c r="C1156" s="180"/>
      <c r="D1156" s="181" t="e">
        <f t="shared" si="22"/>
        <v>#DIV/0!</v>
      </c>
      <c r="E1156" s="189"/>
    </row>
    <row r="1157" customHeight="true" spans="1:5">
      <c r="A1157" s="188" t="s">
        <v>956</v>
      </c>
      <c r="B1157" s="180"/>
      <c r="C1157" s="180"/>
      <c r="D1157" s="181" t="e">
        <f t="shared" si="22"/>
        <v>#DIV/0!</v>
      </c>
      <c r="E1157" s="189"/>
    </row>
    <row r="1158" customHeight="true" spans="1:5">
      <c r="A1158" s="188" t="s">
        <v>957</v>
      </c>
      <c r="B1158" s="180"/>
      <c r="C1158" s="180"/>
      <c r="D1158" s="181" t="e">
        <f t="shared" si="22"/>
        <v>#DIV/0!</v>
      </c>
      <c r="E1158" s="189"/>
    </row>
    <row r="1159" customHeight="true" spans="1:5">
      <c r="A1159" s="188" t="s">
        <v>958</v>
      </c>
      <c r="B1159" s="180"/>
      <c r="C1159" s="180"/>
      <c r="D1159" s="181" t="e">
        <f t="shared" si="22"/>
        <v>#DIV/0!</v>
      </c>
      <c r="E1159" s="189"/>
    </row>
    <row r="1160" customHeight="true" spans="1:5">
      <c r="A1160" s="188" t="s">
        <v>959</v>
      </c>
      <c r="B1160" s="180"/>
      <c r="C1160" s="180"/>
      <c r="D1160" s="181" t="e">
        <f t="shared" si="22"/>
        <v>#DIV/0!</v>
      </c>
      <c r="E1160" s="189"/>
    </row>
    <row r="1161" customHeight="true" spans="1:5">
      <c r="A1161" s="188" t="s">
        <v>960</v>
      </c>
      <c r="B1161" s="180"/>
      <c r="C1161" s="180"/>
      <c r="D1161" s="181" t="e">
        <f t="shared" si="22"/>
        <v>#DIV/0!</v>
      </c>
      <c r="E1161" s="189"/>
    </row>
    <row r="1162" customHeight="true" spans="1:5">
      <c r="A1162" s="188" t="s">
        <v>961</v>
      </c>
      <c r="B1162" s="180"/>
      <c r="C1162" s="180"/>
      <c r="D1162" s="181" t="e">
        <f t="shared" si="22"/>
        <v>#DIV/0!</v>
      </c>
      <c r="E1162" s="189"/>
    </row>
    <row r="1163" customHeight="true" spans="1:5">
      <c r="A1163" s="188" t="s">
        <v>962</v>
      </c>
      <c r="B1163" s="180"/>
      <c r="C1163" s="180"/>
      <c r="D1163" s="181" t="e">
        <f t="shared" si="22"/>
        <v>#DIV/0!</v>
      </c>
      <c r="E1163" s="189"/>
    </row>
    <row r="1164" customHeight="true" spans="1:5">
      <c r="A1164" s="188" t="s">
        <v>963</v>
      </c>
      <c r="B1164" s="180"/>
      <c r="C1164" s="180"/>
      <c r="D1164" s="181" t="e">
        <f t="shared" si="22"/>
        <v>#DIV/0!</v>
      </c>
      <c r="E1164" s="189"/>
    </row>
    <row r="1165" customHeight="true" spans="1:5">
      <c r="A1165" s="188" t="s">
        <v>964</v>
      </c>
      <c r="B1165" s="180"/>
      <c r="C1165" s="180"/>
      <c r="D1165" s="181" t="e">
        <f t="shared" si="22"/>
        <v>#DIV/0!</v>
      </c>
      <c r="E1165" s="189"/>
    </row>
    <row r="1166" customHeight="true" spans="1:5">
      <c r="A1166" s="188" t="s">
        <v>965</v>
      </c>
      <c r="B1166" s="180"/>
      <c r="C1166" s="180"/>
      <c r="D1166" s="181" t="e">
        <f t="shared" si="22"/>
        <v>#DIV/0!</v>
      </c>
      <c r="E1166" s="189"/>
    </row>
    <row r="1167" customHeight="true" spans="1:5">
      <c r="A1167" s="188" t="s">
        <v>966</v>
      </c>
      <c r="B1167" s="180"/>
      <c r="C1167" s="180"/>
      <c r="D1167" s="181" t="e">
        <f t="shared" si="22"/>
        <v>#DIV/0!</v>
      </c>
      <c r="E1167" s="189"/>
    </row>
    <row r="1168" customHeight="true" spans="1:5">
      <c r="A1168" s="188" t="s">
        <v>967</v>
      </c>
      <c r="B1168" s="180"/>
      <c r="C1168" s="180"/>
      <c r="D1168" s="181" t="e">
        <f t="shared" si="22"/>
        <v>#DIV/0!</v>
      </c>
      <c r="E1168" s="189"/>
    </row>
    <row r="1169" customHeight="true" spans="1:5">
      <c r="A1169" s="188" t="s">
        <v>968</v>
      </c>
      <c r="B1169" s="180"/>
      <c r="C1169" s="180"/>
      <c r="D1169" s="181" t="e">
        <f t="shared" si="22"/>
        <v>#DIV/0!</v>
      </c>
      <c r="E1169" s="189"/>
    </row>
    <row r="1170" customHeight="true" spans="1:5">
      <c r="A1170" s="188" t="s">
        <v>969</v>
      </c>
      <c r="B1170" s="180"/>
      <c r="C1170" s="180"/>
      <c r="D1170" s="181" t="e">
        <f t="shared" si="22"/>
        <v>#DIV/0!</v>
      </c>
      <c r="E1170" s="189"/>
    </row>
    <row r="1171" customHeight="true" spans="1:5">
      <c r="A1171" s="188" t="s">
        <v>970</v>
      </c>
      <c r="B1171" s="180"/>
      <c r="C1171" s="180"/>
      <c r="D1171" s="181" t="e">
        <f t="shared" si="22"/>
        <v>#DIV/0!</v>
      </c>
      <c r="E1171" s="189"/>
    </row>
    <row r="1172" customHeight="true" spans="1:5">
      <c r="A1172" s="188" t="s">
        <v>971</v>
      </c>
      <c r="B1172" s="180"/>
      <c r="C1172" s="180"/>
      <c r="D1172" s="181" t="e">
        <f t="shared" si="22"/>
        <v>#DIV/0!</v>
      </c>
      <c r="E1172" s="189"/>
    </row>
    <row r="1173" customHeight="true" spans="1:5">
      <c r="A1173" s="188" t="s">
        <v>86</v>
      </c>
      <c r="B1173" s="180">
        <v>2107</v>
      </c>
      <c r="C1173" s="180">
        <v>2500</v>
      </c>
      <c r="D1173" s="181">
        <f t="shared" si="22"/>
        <v>1.18652112007594</v>
      </c>
      <c r="E1173" s="189"/>
    </row>
    <row r="1174" customHeight="true" spans="1:5">
      <c r="A1174" s="188" t="s">
        <v>972</v>
      </c>
      <c r="B1174" s="180">
        <v>87</v>
      </c>
      <c r="C1174" s="180">
        <v>0</v>
      </c>
      <c r="D1174" s="181">
        <f t="shared" si="22"/>
        <v>0</v>
      </c>
      <c r="E1174" s="189"/>
    </row>
    <row r="1175" customHeight="true" spans="1:5">
      <c r="A1175" s="185" t="s">
        <v>973</v>
      </c>
      <c r="B1175" s="186">
        <f>SUM(B1176:B1189)</f>
        <v>338</v>
      </c>
      <c r="C1175" s="186">
        <f>SUM(C1176:C1189)</f>
        <v>300</v>
      </c>
      <c r="D1175" s="187">
        <f t="shared" si="22"/>
        <v>0.887573964497041</v>
      </c>
      <c r="E1175" s="191"/>
    </row>
    <row r="1176" customHeight="true" spans="1:5">
      <c r="A1176" s="188" t="s">
        <v>77</v>
      </c>
      <c r="B1176" s="180"/>
      <c r="C1176" s="180"/>
      <c r="D1176" s="181" t="e">
        <f t="shared" si="22"/>
        <v>#DIV/0!</v>
      </c>
      <c r="E1176" s="189"/>
    </row>
    <row r="1177" customHeight="true" spans="1:5">
      <c r="A1177" s="188" t="s">
        <v>78</v>
      </c>
      <c r="B1177" s="180"/>
      <c r="C1177" s="180"/>
      <c r="D1177" s="181" t="e">
        <f t="shared" si="22"/>
        <v>#DIV/0!</v>
      </c>
      <c r="E1177" s="189"/>
    </row>
    <row r="1178" customHeight="true" spans="1:5">
      <c r="A1178" s="188" t="s">
        <v>79</v>
      </c>
      <c r="B1178" s="180"/>
      <c r="C1178" s="180"/>
      <c r="D1178" s="181" t="e">
        <f t="shared" si="22"/>
        <v>#DIV/0!</v>
      </c>
      <c r="E1178" s="189"/>
    </row>
    <row r="1179" customHeight="true" spans="1:5">
      <c r="A1179" s="188" t="s">
        <v>974</v>
      </c>
      <c r="B1179" s="180">
        <v>87</v>
      </c>
      <c r="C1179" s="180">
        <v>100</v>
      </c>
      <c r="D1179" s="181">
        <f t="shared" si="22"/>
        <v>1.14942528735632</v>
      </c>
      <c r="E1179" s="189"/>
    </row>
    <row r="1180" customHeight="true" spans="1:5">
      <c r="A1180" s="188" t="s">
        <v>975</v>
      </c>
      <c r="B1180" s="180"/>
      <c r="C1180" s="180"/>
      <c r="D1180" s="181" t="e">
        <f t="shared" si="22"/>
        <v>#DIV/0!</v>
      </c>
      <c r="E1180" s="189"/>
    </row>
    <row r="1181" customHeight="true" spans="1:5">
      <c r="A1181" s="188" t="s">
        <v>976</v>
      </c>
      <c r="B1181" s="180"/>
      <c r="C1181" s="180"/>
      <c r="D1181" s="181" t="e">
        <f t="shared" si="22"/>
        <v>#DIV/0!</v>
      </c>
      <c r="E1181" s="189"/>
    </row>
    <row r="1182" customHeight="true" spans="1:5">
      <c r="A1182" s="188" t="s">
        <v>977</v>
      </c>
      <c r="B1182" s="180"/>
      <c r="C1182" s="180"/>
      <c r="D1182" s="181" t="e">
        <f t="shared" si="22"/>
        <v>#DIV/0!</v>
      </c>
      <c r="E1182" s="189"/>
    </row>
    <row r="1183" customHeight="true" spans="1:5">
      <c r="A1183" s="188" t="s">
        <v>978</v>
      </c>
      <c r="B1183" s="180"/>
      <c r="C1183" s="180"/>
      <c r="D1183" s="181" t="e">
        <f t="shared" si="22"/>
        <v>#DIV/0!</v>
      </c>
      <c r="E1183" s="189"/>
    </row>
    <row r="1184" customHeight="true" spans="1:5">
      <c r="A1184" s="188" t="s">
        <v>979</v>
      </c>
      <c r="B1184" s="180"/>
      <c r="C1184" s="180"/>
      <c r="D1184" s="181" t="e">
        <f t="shared" si="22"/>
        <v>#DIV/0!</v>
      </c>
      <c r="E1184" s="189"/>
    </row>
    <row r="1185" customHeight="true" spans="1:5">
      <c r="A1185" s="188" t="s">
        <v>980</v>
      </c>
      <c r="B1185" s="180"/>
      <c r="C1185" s="180"/>
      <c r="D1185" s="181" t="e">
        <f t="shared" si="22"/>
        <v>#DIV/0!</v>
      </c>
      <c r="E1185" s="189"/>
    </row>
    <row r="1186" customHeight="true" spans="1:5">
      <c r="A1186" s="188" t="s">
        <v>981</v>
      </c>
      <c r="B1186" s="180"/>
      <c r="C1186" s="180"/>
      <c r="D1186" s="181" t="e">
        <f t="shared" si="22"/>
        <v>#DIV/0!</v>
      </c>
      <c r="E1186" s="189"/>
    </row>
    <row r="1187" customHeight="true" spans="1:5">
      <c r="A1187" s="188" t="s">
        <v>982</v>
      </c>
      <c r="B1187" s="180"/>
      <c r="C1187" s="180"/>
      <c r="D1187" s="181" t="e">
        <f t="shared" si="22"/>
        <v>#DIV/0!</v>
      </c>
      <c r="E1187" s="189"/>
    </row>
    <row r="1188" customHeight="true" spans="1:5">
      <c r="A1188" s="188" t="s">
        <v>983</v>
      </c>
      <c r="B1188" s="180"/>
      <c r="C1188" s="180"/>
      <c r="D1188" s="181" t="e">
        <f t="shared" si="22"/>
        <v>#DIV/0!</v>
      </c>
      <c r="E1188" s="189"/>
    </row>
    <row r="1189" s="175" customFormat="true" customHeight="true" spans="1:44">
      <c r="A1189" s="188" t="s">
        <v>984</v>
      </c>
      <c r="B1189" s="180">
        <v>251</v>
      </c>
      <c r="C1189" s="180">
        <v>200</v>
      </c>
      <c r="D1189" s="181">
        <f t="shared" si="22"/>
        <v>0.796812749003984</v>
      </c>
      <c r="E1189" s="189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1"/>
      <c r="AD1189" s="31"/>
      <c r="AE1189" s="31"/>
      <c r="AF1189" s="31"/>
      <c r="AG1189" s="31"/>
      <c r="AH1189" s="31"/>
      <c r="AI1189" s="31"/>
      <c r="AJ1189" s="31"/>
      <c r="AK1189" s="31"/>
      <c r="AL1189" s="31"/>
      <c r="AM1189" s="31"/>
      <c r="AN1189" s="31"/>
      <c r="AO1189" s="31"/>
      <c r="AP1189" s="31"/>
      <c r="AQ1189" s="31"/>
      <c r="AR1189" s="31"/>
    </row>
    <row r="1190" s="176" customFormat="true" customHeight="true" spans="1:44">
      <c r="A1190" s="185" t="s">
        <v>985</v>
      </c>
      <c r="B1190" s="186">
        <f>B1191</f>
        <v>0</v>
      </c>
      <c r="C1190" s="186">
        <f>C1191</f>
        <v>0</v>
      </c>
      <c r="D1190" s="187" t="e">
        <f t="shared" si="22"/>
        <v>#DIV/0!</v>
      </c>
      <c r="E1190" s="191"/>
      <c r="F1190" s="31"/>
      <c r="G1190" s="31"/>
      <c r="H1190" s="31"/>
      <c r="I1190" s="31"/>
      <c r="J1190" s="31"/>
      <c r="K1190" s="31"/>
      <c r="L1190" s="31"/>
      <c r="M1190" s="31"/>
      <c r="N1190" s="31"/>
      <c r="O1190" s="31"/>
      <c r="P1190" s="31"/>
      <c r="Q1190" s="31"/>
      <c r="R1190" s="31"/>
      <c r="S1190" s="31"/>
      <c r="T1190" s="31"/>
      <c r="U1190" s="31"/>
      <c r="V1190" s="31"/>
      <c r="W1190" s="31"/>
      <c r="X1190" s="31"/>
      <c r="Y1190" s="31"/>
      <c r="Z1190" s="31"/>
      <c r="AA1190" s="31"/>
      <c r="AB1190" s="31"/>
      <c r="AC1190" s="31"/>
      <c r="AD1190" s="31"/>
      <c r="AE1190" s="31"/>
      <c r="AF1190" s="31"/>
      <c r="AG1190" s="31"/>
      <c r="AH1190" s="31"/>
      <c r="AI1190" s="31"/>
      <c r="AJ1190" s="31"/>
      <c r="AK1190" s="31"/>
      <c r="AL1190" s="31"/>
      <c r="AM1190" s="31"/>
      <c r="AN1190" s="31"/>
      <c r="AO1190" s="31"/>
      <c r="AP1190" s="31"/>
      <c r="AQ1190" s="31"/>
      <c r="AR1190" s="31"/>
    </row>
    <row r="1191" s="175" customFormat="true" customHeight="true" spans="1:44">
      <c r="A1191" s="188" t="s">
        <v>986</v>
      </c>
      <c r="B1191" s="180"/>
      <c r="C1191" s="180"/>
      <c r="D1191" s="181" t="e">
        <f t="shared" si="22"/>
        <v>#DIV/0!</v>
      </c>
      <c r="E1191" s="189"/>
      <c r="F1191" s="31"/>
      <c r="G1191" s="31"/>
      <c r="H1191" s="31"/>
      <c r="I1191" s="31"/>
      <c r="J1191" s="31"/>
      <c r="K1191" s="31"/>
      <c r="L1191" s="31"/>
      <c r="M1191" s="31"/>
      <c r="N1191" s="31"/>
      <c r="O1191" s="31"/>
      <c r="P1191" s="31"/>
      <c r="Q1191" s="31"/>
      <c r="R1191" s="31"/>
      <c r="S1191" s="31"/>
      <c r="T1191" s="31"/>
      <c r="U1191" s="31"/>
      <c r="V1191" s="31"/>
      <c r="W1191" s="31"/>
      <c r="X1191" s="31"/>
      <c r="Y1191" s="31"/>
      <c r="Z1191" s="31"/>
      <c r="AA1191" s="31"/>
      <c r="AB1191" s="31"/>
      <c r="AC1191" s="31"/>
      <c r="AD1191" s="31"/>
      <c r="AE1191" s="31"/>
      <c r="AF1191" s="31"/>
      <c r="AG1191" s="31"/>
      <c r="AH1191" s="31"/>
      <c r="AI1191" s="31"/>
      <c r="AJ1191" s="31"/>
      <c r="AK1191" s="31"/>
      <c r="AL1191" s="31"/>
      <c r="AM1191" s="31"/>
      <c r="AN1191" s="31"/>
      <c r="AO1191" s="31"/>
      <c r="AP1191" s="31"/>
      <c r="AQ1191" s="31"/>
      <c r="AR1191" s="31"/>
    </row>
    <row r="1192" customHeight="true" spans="1:5">
      <c r="A1192" s="182" t="s">
        <v>987</v>
      </c>
      <c r="B1192" s="183">
        <f>SUM(B1193,B1204,B1208)</f>
        <v>1755</v>
      </c>
      <c r="C1192" s="183">
        <f>SUM(C1193,C1204,C1208)</f>
        <v>1760</v>
      </c>
      <c r="D1192" s="184">
        <f t="shared" si="22"/>
        <v>1.002849002849</v>
      </c>
      <c r="E1192" s="190"/>
    </row>
    <row r="1193" customHeight="true" spans="1:5">
      <c r="A1193" s="185" t="s">
        <v>988</v>
      </c>
      <c r="B1193" s="186">
        <f>SUM(B1194:B1203)</f>
        <v>1755</v>
      </c>
      <c r="C1193" s="186">
        <f>SUM(C1194:C1203)</f>
        <v>1760</v>
      </c>
      <c r="D1193" s="187">
        <f t="shared" si="22"/>
        <v>1.002849002849</v>
      </c>
      <c r="E1193" s="191"/>
    </row>
    <row r="1194" customHeight="true" spans="1:5">
      <c r="A1194" s="188" t="s">
        <v>989</v>
      </c>
      <c r="B1194" s="180"/>
      <c r="C1194" s="180"/>
      <c r="D1194" s="181" t="e">
        <f t="shared" si="22"/>
        <v>#DIV/0!</v>
      </c>
      <c r="E1194" s="189"/>
    </row>
    <row r="1195" customHeight="true" spans="1:5">
      <c r="A1195" s="188" t="s">
        <v>990</v>
      </c>
      <c r="B1195" s="180"/>
      <c r="C1195" s="180"/>
      <c r="D1195" s="181" t="e">
        <f t="shared" si="22"/>
        <v>#DIV/0!</v>
      </c>
      <c r="E1195" s="189"/>
    </row>
    <row r="1196" customHeight="true" spans="1:5">
      <c r="A1196" s="188" t="s">
        <v>991</v>
      </c>
      <c r="B1196" s="180"/>
      <c r="C1196" s="180"/>
      <c r="D1196" s="181" t="e">
        <f t="shared" si="22"/>
        <v>#DIV/0!</v>
      </c>
      <c r="E1196" s="189"/>
    </row>
    <row r="1197" customHeight="true" spans="1:5">
      <c r="A1197" s="188" t="s">
        <v>992</v>
      </c>
      <c r="B1197" s="180"/>
      <c r="C1197" s="180"/>
      <c r="D1197" s="181" t="e">
        <f t="shared" si="22"/>
        <v>#DIV/0!</v>
      </c>
      <c r="E1197" s="189"/>
    </row>
    <row r="1198" customHeight="true" spans="1:5">
      <c r="A1198" s="188" t="s">
        <v>993</v>
      </c>
      <c r="B1198" s="180"/>
      <c r="C1198" s="180"/>
      <c r="D1198" s="181" t="e">
        <f t="shared" si="22"/>
        <v>#DIV/0!</v>
      </c>
      <c r="E1198" s="189"/>
    </row>
    <row r="1199" customHeight="true" spans="1:5">
      <c r="A1199" s="188" t="s">
        <v>994</v>
      </c>
      <c r="B1199" s="180"/>
      <c r="C1199" s="180"/>
      <c r="D1199" s="181" t="e">
        <f t="shared" si="22"/>
        <v>#DIV/0!</v>
      </c>
      <c r="E1199" s="189"/>
    </row>
    <row r="1200" s="175" customFormat="true" customHeight="true" spans="1:44">
      <c r="A1200" s="188" t="s">
        <v>995</v>
      </c>
      <c r="B1200" s="180"/>
      <c r="C1200" s="180"/>
      <c r="D1200" s="181" t="e">
        <f t="shared" si="22"/>
        <v>#DIV/0!</v>
      </c>
      <c r="E1200" s="189"/>
      <c r="F1200" s="31"/>
      <c r="G1200" s="31"/>
      <c r="H1200" s="31"/>
      <c r="I1200" s="31"/>
      <c r="J1200" s="31"/>
      <c r="K1200" s="31"/>
      <c r="L1200" s="31"/>
      <c r="M1200" s="31"/>
      <c r="N1200" s="31"/>
      <c r="O1200" s="31"/>
      <c r="P1200" s="31"/>
      <c r="Q1200" s="31"/>
      <c r="R1200" s="31"/>
      <c r="S1200" s="31"/>
      <c r="T1200" s="31"/>
      <c r="U1200" s="31"/>
      <c r="V1200" s="31"/>
      <c r="W1200" s="31"/>
      <c r="X1200" s="31"/>
      <c r="Y1200" s="31"/>
      <c r="Z1200" s="31"/>
      <c r="AA1200" s="31"/>
      <c r="AB1200" s="31"/>
      <c r="AC1200" s="31"/>
      <c r="AD1200" s="31"/>
      <c r="AE1200" s="31"/>
      <c r="AF1200" s="31"/>
      <c r="AG1200" s="31"/>
      <c r="AH1200" s="31"/>
      <c r="AI1200" s="31"/>
      <c r="AJ1200" s="31"/>
      <c r="AK1200" s="31"/>
      <c r="AL1200" s="31"/>
      <c r="AM1200" s="31"/>
      <c r="AN1200" s="31"/>
      <c r="AO1200" s="31"/>
      <c r="AP1200" s="31"/>
      <c r="AQ1200" s="31"/>
      <c r="AR1200" s="31"/>
    </row>
    <row r="1201" customHeight="true" spans="1:5">
      <c r="A1201" s="188" t="s">
        <v>996</v>
      </c>
      <c r="B1201" s="180">
        <v>1123</v>
      </c>
      <c r="C1201" s="180">
        <v>1125</v>
      </c>
      <c r="D1201" s="181">
        <f t="shared" si="22"/>
        <v>1.00178094390027</v>
      </c>
      <c r="E1201" s="189"/>
    </row>
    <row r="1202" customHeight="true" spans="1:5">
      <c r="A1202" s="188" t="s">
        <v>997</v>
      </c>
      <c r="B1202" s="180"/>
      <c r="C1202" s="180"/>
      <c r="D1202" s="181" t="e">
        <f t="shared" si="22"/>
        <v>#DIV/0!</v>
      </c>
      <c r="E1202" s="189"/>
    </row>
    <row r="1203" customHeight="true" spans="1:5">
      <c r="A1203" s="188" t="s">
        <v>998</v>
      </c>
      <c r="B1203" s="180">
        <v>632</v>
      </c>
      <c r="C1203" s="180">
        <v>635</v>
      </c>
      <c r="D1203" s="181">
        <f t="shared" si="22"/>
        <v>1.00474683544304</v>
      </c>
      <c r="E1203" s="189"/>
    </row>
    <row r="1204" s="175" customFormat="true" customHeight="true" spans="1:44">
      <c r="A1204" s="185" t="s">
        <v>999</v>
      </c>
      <c r="B1204" s="186">
        <f>SUM(B1205:B1207)</f>
        <v>0</v>
      </c>
      <c r="C1204" s="186">
        <f>SUM(C1205:C1207)</f>
        <v>0</v>
      </c>
      <c r="D1204" s="187" t="e">
        <f t="shared" si="22"/>
        <v>#DIV/0!</v>
      </c>
      <c r="E1204" s="191"/>
      <c r="F1204" s="31"/>
      <c r="G1204" s="31"/>
      <c r="H1204" s="31"/>
      <c r="I1204" s="31"/>
      <c r="J1204" s="31"/>
      <c r="K1204" s="31"/>
      <c r="L1204" s="31"/>
      <c r="M1204" s="31"/>
      <c r="N1204" s="31"/>
      <c r="O1204" s="31"/>
      <c r="P1204" s="31"/>
      <c r="Q1204" s="31"/>
      <c r="R1204" s="31"/>
      <c r="S1204" s="31"/>
      <c r="T1204" s="31"/>
      <c r="U1204" s="31"/>
      <c r="V1204" s="31"/>
      <c r="W1204" s="31"/>
      <c r="X1204" s="31"/>
      <c r="Y1204" s="31"/>
      <c r="Z1204" s="31"/>
      <c r="AA1204" s="31"/>
      <c r="AB1204" s="31"/>
      <c r="AC1204" s="31"/>
      <c r="AD1204" s="31"/>
      <c r="AE1204" s="31"/>
      <c r="AF1204" s="31"/>
      <c r="AG1204" s="31"/>
      <c r="AH1204" s="31"/>
      <c r="AI1204" s="31"/>
      <c r="AJ1204" s="31"/>
      <c r="AK1204" s="31"/>
      <c r="AL1204" s="31"/>
      <c r="AM1204" s="31"/>
      <c r="AN1204" s="31"/>
      <c r="AO1204" s="31"/>
      <c r="AP1204" s="31"/>
      <c r="AQ1204" s="31"/>
      <c r="AR1204" s="31"/>
    </row>
    <row r="1205" customHeight="true" spans="1:5">
      <c r="A1205" s="188" t="s">
        <v>1000</v>
      </c>
      <c r="B1205" s="180"/>
      <c r="C1205" s="180"/>
      <c r="D1205" s="181" t="e">
        <f t="shared" si="22"/>
        <v>#DIV/0!</v>
      </c>
      <c r="E1205" s="189"/>
    </row>
    <row r="1206" customHeight="true" spans="1:5">
      <c r="A1206" s="188" t="s">
        <v>1001</v>
      </c>
      <c r="B1206" s="180"/>
      <c r="C1206" s="180"/>
      <c r="D1206" s="181" t="e">
        <f t="shared" si="22"/>
        <v>#DIV/0!</v>
      </c>
      <c r="E1206" s="189"/>
    </row>
    <row r="1207" customHeight="true" spans="1:5">
      <c r="A1207" s="188" t="s">
        <v>1002</v>
      </c>
      <c r="B1207" s="180"/>
      <c r="C1207" s="180"/>
      <c r="D1207" s="181" t="e">
        <f t="shared" si="22"/>
        <v>#DIV/0!</v>
      </c>
      <c r="E1207" s="189"/>
    </row>
    <row r="1208" customHeight="true" spans="1:5">
      <c r="A1208" s="185" t="s">
        <v>1003</v>
      </c>
      <c r="B1208" s="186">
        <f>SUM(B1209:B1211)</f>
        <v>0</v>
      </c>
      <c r="C1208" s="186">
        <f>SUM(C1209:C1211)</f>
        <v>0</v>
      </c>
      <c r="D1208" s="187" t="e">
        <f t="shared" si="22"/>
        <v>#DIV/0!</v>
      </c>
      <c r="E1208" s="191"/>
    </row>
    <row r="1209" customHeight="true" spans="1:5">
      <c r="A1209" s="188" t="s">
        <v>1004</v>
      </c>
      <c r="B1209" s="180"/>
      <c r="C1209" s="180"/>
      <c r="D1209" s="181" t="e">
        <f t="shared" si="22"/>
        <v>#DIV/0!</v>
      </c>
      <c r="E1209" s="189"/>
    </row>
    <row r="1210" s="176" customFormat="true" customHeight="true" spans="1:44">
      <c r="A1210" s="188" t="s">
        <v>1005</v>
      </c>
      <c r="B1210" s="180"/>
      <c r="C1210" s="180"/>
      <c r="D1210" s="181" t="e">
        <f t="shared" si="22"/>
        <v>#DIV/0!</v>
      </c>
      <c r="E1210" s="189"/>
      <c r="F1210" s="31"/>
      <c r="G1210" s="31"/>
      <c r="H1210" s="31"/>
      <c r="I1210" s="31"/>
      <c r="J1210" s="31"/>
      <c r="K1210" s="31"/>
      <c r="L1210" s="31"/>
      <c r="M1210" s="31"/>
      <c r="N1210" s="31"/>
      <c r="O1210" s="31"/>
      <c r="P1210" s="31"/>
      <c r="Q1210" s="31"/>
      <c r="R1210" s="31"/>
      <c r="S1210" s="31"/>
      <c r="T1210" s="31"/>
      <c r="U1210" s="31"/>
      <c r="V1210" s="31"/>
      <c r="W1210" s="31"/>
      <c r="X1210" s="31"/>
      <c r="Y1210" s="31"/>
      <c r="Z1210" s="31"/>
      <c r="AA1210" s="31"/>
      <c r="AB1210" s="31"/>
      <c r="AC1210" s="31"/>
      <c r="AD1210" s="31"/>
      <c r="AE1210" s="31"/>
      <c r="AF1210" s="31"/>
      <c r="AG1210" s="31"/>
      <c r="AH1210" s="31"/>
      <c r="AI1210" s="31"/>
      <c r="AJ1210" s="31"/>
      <c r="AK1210" s="31"/>
      <c r="AL1210" s="31"/>
      <c r="AM1210" s="31"/>
      <c r="AN1210" s="31"/>
      <c r="AO1210" s="31"/>
      <c r="AP1210" s="31"/>
      <c r="AQ1210" s="31"/>
      <c r="AR1210" s="31"/>
    </row>
    <row r="1211" s="175" customFormat="true" customHeight="true" spans="1:44">
      <c r="A1211" s="188" t="s">
        <v>1006</v>
      </c>
      <c r="B1211" s="180"/>
      <c r="C1211" s="180"/>
      <c r="D1211" s="181" t="e">
        <f t="shared" ref="D1211:D1274" si="23">C1211/B1211</f>
        <v>#DIV/0!</v>
      </c>
      <c r="E1211" s="189"/>
      <c r="F1211" s="31"/>
      <c r="G1211" s="31"/>
      <c r="H1211" s="31"/>
      <c r="I1211" s="31"/>
      <c r="J1211" s="31"/>
      <c r="K1211" s="31"/>
      <c r="L1211" s="31"/>
      <c r="M1211" s="31"/>
      <c r="N1211" s="31"/>
      <c r="O1211" s="31"/>
      <c r="P1211" s="31"/>
      <c r="Q1211" s="31"/>
      <c r="R1211" s="31"/>
      <c r="S1211" s="31"/>
      <c r="T1211" s="31"/>
      <c r="U1211" s="31"/>
      <c r="V1211" s="31"/>
      <c r="W1211" s="31"/>
      <c r="X1211" s="31"/>
      <c r="Y1211" s="31"/>
      <c r="Z1211" s="31"/>
      <c r="AA1211" s="31"/>
      <c r="AB1211" s="31"/>
      <c r="AC1211" s="31"/>
      <c r="AD1211" s="31"/>
      <c r="AE1211" s="31"/>
      <c r="AF1211" s="31"/>
      <c r="AG1211" s="31"/>
      <c r="AH1211" s="31"/>
      <c r="AI1211" s="31"/>
      <c r="AJ1211" s="31"/>
      <c r="AK1211" s="31"/>
      <c r="AL1211" s="31"/>
      <c r="AM1211" s="31"/>
      <c r="AN1211" s="31"/>
      <c r="AO1211" s="31"/>
      <c r="AP1211" s="31"/>
      <c r="AQ1211" s="31"/>
      <c r="AR1211" s="31"/>
    </row>
    <row r="1212" customHeight="true" spans="1:5">
      <c r="A1212" s="182" t="s">
        <v>1007</v>
      </c>
      <c r="B1212" s="183">
        <f>B1213+B1231+B1237+B1243</f>
        <v>1290</v>
      </c>
      <c r="C1212" s="183">
        <f>C1213+C1231+C1237+C1243</f>
        <v>1290</v>
      </c>
      <c r="D1212" s="184">
        <f t="shared" si="23"/>
        <v>1</v>
      </c>
      <c r="E1212" s="190"/>
    </row>
    <row r="1213" customHeight="true" spans="1:5">
      <c r="A1213" s="185" t="s">
        <v>1008</v>
      </c>
      <c r="B1213" s="186">
        <f>SUM(B1214:B1230)</f>
        <v>1012</v>
      </c>
      <c r="C1213" s="186">
        <f>SUM(C1214:C1230)</f>
        <v>1012</v>
      </c>
      <c r="D1213" s="187">
        <f t="shared" si="23"/>
        <v>1</v>
      </c>
      <c r="E1213" s="191"/>
    </row>
    <row r="1214" customHeight="true" spans="1:5">
      <c r="A1214" s="188" t="s">
        <v>77</v>
      </c>
      <c r="B1214" s="180"/>
      <c r="C1214" s="180"/>
      <c r="D1214" s="181" t="e">
        <f t="shared" si="23"/>
        <v>#DIV/0!</v>
      </c>
      <c r="E1214" s="189"/>
    </row>
    <row r="1215" customHeight="true" spans="1:5">
      <c r="A1215" s="188" t="s">
        <v>78</v>
      </c>
      <c r="B1215" s="180"/>
      <c r="C1215" s="180"/>
      <c r="D1215" s="181" t="e">
        <f t="shared" si="23"/>
        <v>#DIV/0!</v>
      </c>
      <c r="E1215" s="189"/>
    </row>
    <row r="1216" customHeight="true" spans="1:5">
      <c r="A1216" s="188" t="s">
        <v>79</v>
      </c>
      <c r="B1216" s="180"/>
      <c r="C1216" s="180"/>
      <c r="D1216" s="181" t="e">
        <f t="shared" si="23"/>
        <v>#DIV/0!</v>
      </c>
      <c r="E1216" s="189"/>
    </row>
    <row r="1217" customHeight="true" spans="1:5">
      <c r="A1217" s="188" t="s">
        <v>1009</v>
      </c>
      <c r="B1217" s="180"/>
      <c r="C1217" s="180"/>
      <c r="D1217" s="181" t="e">
        <f t="shared" si="23"/>
        <v>#DIV/0!</v>
      </c>
      <c r="E1217" s="189"/>
    </row>
    <row r="1218" customHeight="true" spans="1:5">
      <c r="A1218" s="188" t="s">
        <v>1010</v>
      </c>
      <c r="B1218" s="180"/>
      <c r="C1218" s="180"/>
      <c r="D1218" s="181" t="e">
        <f t="shared" si="23"/>
        <v>#DIV/0!</v>
      </c>
      <c r="E1218" s="189"/>
    </row>
    <row r="1219" customHeight="true" spans="1:5">
      <c r="A1219" s="188" t="s">
        <v>1011</v>
      </c>
      <c r="B1219" s="180"/>
      <c r="C1219" s="180"/>
      <c r="D1219" s="181" t="e">
        <f t="shared" si="23"/>
        <v>#DIV/0!</v>
      </c>
      <c r="E1219" s="189"/>
    </row>
    <row r="1220" customHeight="true" spans="1:5">
      <c r="A1220" s="188" t="s">
        <v>1012</v>
      </c>
      <c r="B1220" s="180"/>
      <c r="C1220" s="180"/>
      <c r="D1220" s="181" t="e">
        <f t="shared" si="23"/>
        <v>#DIV/0!</v>
      </c>
      <c r="E1220" s="189"/>
    </row>
    <row r="1221" customHeight="true" spans="1:5">
      <c r="A1221" s="188" t="s">
        <v>1013</v>
      </c>
      <c r="B1221" s="180"/>
      <c r="C1221" s="180"/>
      <c r="D1221" s="181" t="e">
        <f t="shared" si="23"/>
        <v>#DIV/0!</v>
      </c>
      <c r="E1221" s="189"/>
    </row>
    <row r="1222" customHeight="true" spans="1:5">
      <c r="A1222" s="188" t="s">
        <v>1014</v>
      </c>
      <c r="B1222" s="180"/>
      <c r="C1222" s="180"/>
      <c r="D1222" s="181" t="e">
        <f t="shared" si="23"/>
        <v>#DIV/0!</v>
      </c>
      <c r="E1222" s="189"/>
    </row>
    <row r="1223" customHeight="true" spans="1:5">
      <c r="A1223" s="188" t="s">
        <v>1015</v>
      </c>
      <c r="B1223" s="180"/>
      <c r="C1223" s="180"/>
      <c r="D1223" s="181" t="e">
        <f t="shared" si="23"/>
        <v>#DIV/0!</v>
      </c>
      <c r="E1223" s="189"/>
    </row>
    <row r="1224" customHeight="true" spans="1:5">
      <c r="A1224" s="188" t="s">
        <v>1016</v>
      </c>
      <c r="B1224" s="180">
        <v>1012</v>
      </c>
      <c r="C1224" s="180">
        <v>1012</v>
      </c>
      <c r="D1224" s="181">
        <f t="shared" si="23"/>
        <v>1</v>
      </c>
      <c r="E1224" s="189"/>
    </row>
    <row r="1225" customHeight="true" spans="1:5">
      <c r="A1225" s="188" t="s">
        <v>1017</v>
      </c>
      <c r="B1225" s="180"/>
      <c r="C1225" s="180"/>
      <c r="D1225" s="181" t="e">
        <f t="shared" si="23"/>
        <v>#DIV/0!</v>
      </c>
      <c r="E1225" s="189"/>
    </row>
    <row r="1226" s="175" customFormat="true" customHeight="true" spans="1:44">
      <c r="A1226" s="188" t="s">
        <v>1018</v>
      </c>
      <c r="B1226" s="180"/>
      <c r="C1226" s="180"/>
      <c r="D1226" s="181" t="e">
        <f t="shared" si="23"/>
        <v>#DIV/0!</v>
      </c>
      <c r="E1226" s="189"/>
      <c r="F1226" s="31"/>
      <c r="G1226" s="31"/>
      <c r="H1226" s="31"/>
      <c r="I1226" s="31"/>
      <c r="J1226" s="31"/>
      <c r="K1226" s="31"/>
      <c r="L1226" s="31"/>
      <c r="M1226" s="31"/>
      <c r="N1226" s="31"/>
      <c r="O1226" s="31"/>
      <c r="P1226" s="31"/>
      <c r="Q1226" s="31"/>
      <c r="R1226" s="31"/>
      <c r="S1226" s="31"/>
      <c r="T1226" s="31"/>
      <c r="U1226" s="31"/>
      <c r="V1226" s="31"/>
      <c r="W1226" s="31"/>
      <c r="X1226" s="31"/>
      <c r="Y1226" s="31"/>
      <c r="Z1226" s="31"/>
      <c r="AA1226" s="31"/>
      <c r="AB1226" s="31"/>
      <c r="AC1226" s="31"/>
      <c r="AD1226" s="31"/>
      <c r="AE1226" s="31"/>
      <c r="AF1226" s="31"/>
      <c r="AG1226" s="31"/>
      <c r="AH1226" s="31"/>
      <c r="AI1226" s="31"/>
      <c r="AJ1226" s="31"/>
      <c r="AK1226" s="31"/>
      <c r="AL1226" s="31"/>
      <c r="AM1226" s="31"/>
      <c r="AN1226" s="31"/>
      <c r="AO1226" s="31"/>
      <c r="AP1226" s="31"/>
      <c r="AQ1226" s="31"/>
      <c r="AR1226" s="31"/>
    </row>
    <row r="1227" customHeight="true" spans="1:5">
      <c r="A1227" s="188" t="s">
        <v>1019</v>
      </c>
      <c r="B1227" s="180"/>
      <c r="C1227" s="180"/>
      <c r="D1227" s="181" t="e">
        <f t="shared" si="23"/>
        <v>#DIV/0!</v>
      </c>
      <c r="E1227" s="189"/>
    </row>
    <row r="1228" customHeight="true" spans="1:5">
      <c r="A1228" s="188" t="s">
        <v>1020</v>
      </c>
      <c r="B1228" s="180"/>
      <c r="C1228" s="180"/>
      <c r="D1228" s="181" t="e">
        <f t="shared" si="23"/>
        <v>#DIV/0!</v>
      </c>
      <c r="E1228" s="189"/>
    </row>
    <row r="1229" customHeight="true" spans="1:5">
      <c r="A1229" s="188" t="s">
        <v>86</v>
      </c>
      <c r="B1229" s="180"/>
      <c r="C1229" s="180"/>
      <c r="D1229" s="181" t="e">
        <f t="shared" si="23"/>
        <v>#DIV/0!</v>
      </c>
      <c r="E1229" s="189"/>
    </row>
    <row r="1230" customHeight="true" spans="1:5">
      <c r="A1230" s="188" t="s">
        <v>1021</v>
      </c>
      <c r="B1230" s="180"/>
      <c r="C1230" s="180"/>
      <c r="D1230" s="181" t="e">
        <f t="shared" si="23"/>
        <v>#DIV/0!</v>
      </c>
      <c r="E1230" s="189"/>
    </row>
    <row r="1231" customHeight="true" spans="1:5">
      <c r="A1231" s="185" t="s">
        <v>1022</v>
      </c>
      <c r="B1231" s="186">
        <f>SUM(B1232:B1236)</f>
        <v>0</v>
      </c>
      <c r="C1231" s="186">
        <f>SUM(C1232:C1236)</f>
        <v>0</v>
      </c>
      <c r="D1231" s="187" t="e">
        <f t="shared" si="23"/>
        <v>#DIV/0!</v>
      </c>
      <c r="E1231" s="191"/>
    </row>
    <row r="1232" customHeight="true" spans="1:5">
      <c r="A1232" s="188" t="s">
        <v>1023</v>
      </c>
      <c r="B1232" s="180"/>
      <c r="C1232" s="180"/>
      <c r="D1232" s="181" t="e">
        <f t="shared" si="23"/>
        <v>#DIV/0!</v>
      </c>
      <c r="E1232" s="189"/>
    </row>
    <row r="1233" customHeight="true" spans="1:5">
      <c r="A1233" s="188" t="s">
        <v>1024</v>
      </c>
      <c r="B1233" s="180"/>
      <c r="C1233" s="180"/>
      <c r="D1233" s="181" t="e">
        <f t="shared" si="23"/>
        <v>#DIV/0!</v>
      </c>
      <c r="E1233" s="189"/>
    </row>
    <row r="1234" customHeight="true" spans="1:5">
      <c r="A1234" s="188" t="s">
        <v>1025</v>
      </c>
      <c r="B1234" s="180"/>
      <c r="C1234" s="180"/>
      <c r="D1234" s="181" t="e">
        <f t="shared" si="23"/>
        <v>#DIV/0!</v>
      </c>
      <c r="E1234" s="189"/>
    </row>
    <row r="1235" customHeight="true" spans="1:5">
      <c r="A1235" s="188" t="s">
        <v>1026</v>
      </c>
      <c r="B1235" s="180"/>
      <c r="C1235" s="180"/>
      <c r="D1235" s="181" t="e">
        <f t="shared" si="23"/>
        <v>#DIV/0!</v>
      </c>
      <c r="E1235" s="189"/>
    </row>
    <row r="1236" customHeight="true" spans="1:5">
      <c r="A1236" s="188" t="s">
        <v>1027</v>
      </c>
      <c r="B1236" s="180"/>
      <c r="C1236" s="180"/>
      <c r="D1236" s="181" t="e">
        <f t="shared" si="23"/>
        <v>#DIV/0!</v>
      </c>
      <c r="E1236" s="189"/>
    </row>
    <row r="1237" customHeight="true" spans="1:5">
      <c r="A1237" s="185" t="s">
        <v>1028</v>
      </c>
      <c r="B1237" s="186">
        <f>SUM(B1238:B1242)</f>
        <v>0</v>
      </c>
      <c r="C1237" s="186">
        <f>SUM(C1238:C1242)</f>
        <v>0</v>
      </c>
      <c r="D1237" s="187" t="e">
        <f t="shared" si="23"/>
        <v>#DIV/0!</v>
      </c>
      <c r="E1237" s="191"/>
    </row>
    <row r="1238" customHeight="true" spans="1:5">
      <c r="A1238" s="188" t="s">
        <v>1029</v>
      </c>
      <c r="B1238" s="180"/>
      <c r="C1238" s="180"/>
      <c r="D1238" s="181" t="e">
        <f t="shared" si="23"/>
        <v>#DIV/0!</v>
      </c>
      <c r="E1238" s="189"/>
    </row>
    <row r="1239" customHeight="true" spans="1:5">
      <c r="A1239" s="188" t="s">
        <v>1030</v>
      </c>
      <c r="B1239" s="180"/>
      <c r="C1239" s="180"/>
      <c r="D1239" s="181" t="e">
        <f t="shared" si="23"/>
        <v>#DIV/0!</v>
      </c>
      <c r="E1239" s="189"/>
    </row>
    <row r="1240" s="175" customFormat="true" customHeight="true" spans="1:44">
      <c r="A1240" s="188" t="s">
        <v>1031</v>
      </c>
      <c r="B1240" s="180"/>
      <c r="C1240" s="180"/>
      <c r="D1240" s="181" t="e">
        <f t="shared" si="23"/>
        <v>#DIV/0!</v>
      </c>
      <c r="E1240" s="189"/>
      <c r="F1240" s="31"/>
      <c r="G1240" s="31"/>
      <c r="H1240" s="31"/>
      <c r="I1240" s="31"/>
      <c r="J1240" s="31"/>
      <c r="K1240" s="31"/>
      <c r="L1240" s="31"/>
      <c r="M1240" s="31"/>
      <c r="N1240" s="31"/>
      <c r="O1240" s="31"/>
      <c r="P1240" s="31"/>
      <c r="Q1240" s="31"/>
      <c r="R1240" s="31"/>
      <c r="S1240" s="31"/>
      <c r="T1240" s="31"/>
      <c r="U1240" s="31"/>
      <c r="V1240" s="31"/>
      <c r="W1240" s="31"/>
      <c r="X1240" s="31"/>
      <c r="Y1240" s="31"/>
      <c r="Z1240" s="31"/>
      <c r="AA1240" s="31"/>
      <c r="AB1240" s="31"/>
      <c r="AC1240" s="31"/>
      <c r="AD1240" s="31"/>
      <c r="AE1240" s="31"/>
      <c r="AF1240" s="31"/>
      <c r="AG1240" s="31"/>
      <c r="AH1240" s="31"/>
      <c r="AI1240" s="31"/>
      <c r="AJ1240" s="31"/>
      <c r="AK1240" s="31"/>
      <c r="AL1240" s="31"/>
      <c r="AM1240" s="31"/>
      <c r="AN1240" s="31"/>
      <c r="AO1240" s="31"/>
      <c r="AP1240" s="31"/>
      <c r="AQ1240" s="31"/>
      <c r="AR1240" s="31"/>
    </row>
    <row r="1241" customHeight="true" spans="1:5">
      <c r="A1241" s="188" t="s">
        <v>1032</v>
      </c>
      <c r="B1241" s="180"/>
      <c r="C1241" s="180"/>
      <c r="D1241" s="181" t="e">
        <f t="shared" si="23"/>
        <v>#DIV/0!</v>
      </c>
      <c r="E1241" s="189"/>
    </row>
    <row r="1242" customHeight="true" spans="1:5">
      <c r="A1242" s="188" t="s">
        <v>1033</v>
      </c>
      <c r="B1242" s="180"/>
      <c r="C1242" s="180"/>
      <c r="D1242" s="181" t="e">
        <f t="shared" si="23"/>
        <v>#DIV/0!</v>
      </c>
      <c r="E1242" s="189"/>
    </row>
    <row r="1243" customHeight="true" spans="1:5">
      <c r="A1243" s="185" t="s">
        <v>1034</v>
      </c>
      <c r="B1243" s="186">
        <f>SUM(B1244:B1255)</f>
        <v>278</v>
      </c>
      <c r="C1243" s="186">
        <f>SUM(C1244:C1255)</f>
        <v>278</v>
      </c>
      <c r="D1243" s="187">
        <f t="shared" si="23"/>
        <v>1</v>
      </c>
      <c r="E1243" s="191"/>
    </row>
    <row r="1244" customHeight="true" spans="1:5">
      <c r="A1244" s="188" t="s">
        <v>1035</v>
      </c>
      <c r="B1244" s="180"/>
      <c r="C1244" s="180"/>
      <c r="D1244" s="181" t="e">
        <f t="shared" si="23"/>
        <v>#DIV/0!</v>
      </c>
      <c r="E1244" s="189"/>
    </row>
    <row r="1245" s="175" customFormat="true" customHeight="true" spans="1:44">
      <c r="A1245" s="188" t="s">
        <v>1036</v>
      </c>
      <c r="B1245" s="180"/>
      <c r="C1245" s="180"/>
      <c r="D1245" s="181" t="e">
        <f t="shared" si="23"/>
        <v>#DIV/0!</v>
      </c>
      <c r="E1245" s="189"/>
      <c r="F1245" s="31"/>
      <c r="G1245" s="31"/>
      <c r="H1245" s="31"/>
      <c r="I1245" s="31"/>
      <c r="J1245" s="31"/>
      <c r="K1245" s="31"/>
      <c r="L1245" s="31"/>
      <c r="M1245" s="31"/>
      <c r="N1245" s="31"/>
      <c r="O1245" s="31"/>
      <c r="P1245" s="31"/>
      <c r="Q1245" s="31"/>
      <c r="R1245" s="31"/>
      <c r="S1245" s="31"/>
      <c r="T1245" s="31"/>
      <c r="U1245" s="31"/>
      <c r="V1245" s="31"/>
      <c r="W1245" s="31"/>
      <c r="X1245" s="31"/>
      <c r="Y1245" s="31"/>
      <c r="Z1245" s="31"/>
      <c r="AA1245" s="31"/>
      <c r="AB1245" s="31"/>
      <c r="AC1245" s="31"/>
      <c r="AD1245" s="31"/>
      <c r="AE1245" s="31"/>
      <c r="AF1245" s="31"/>
      <c r="AG1245" s="31"/>
      <c r="AH1245" s="31"/>
      <c r="AI1245" s="31"/>
      <c r="AJ1245" s="31"/>
      <c r="AK1245" s="31"/>
      <c r="AL1245" s="31"/>
      <c r="AM1245" s="31"/>
      <c r="AN1245" s="31"/>
      <c r="AO1245" s="31"/>
      <c r="AP1245" s="31"/>
      <c r="AQ1245" s="31"/>
      <c r="AR1245" s="31"/>
    </row>
    <row r="1246" customHeight="true" spans="1:5">
      <c r="A1246" s="188" t="s">
        <v>1037</v>
      </c>
      <c r="B1246" s="180">
        <v>6</v>
      </c>
      <c r="C1246" s="180">
        <v>6</v>
      </c>
      <c r="D1246" s="181">
        <f t="shared" si="23"/>
        <v>1</v>
      </c>
      <c r="E1246" s="189"/>
    </row>
    <row r="1247" customHeight="true" spans="1:5">
      <c r="A1247" s="188" t="s">
        <v>1038</v>
      </c>
      <c r="B1247" s="180"/>
      <c r="C1247" s="180"/>
      <c r="D1247" s="181" t="e">
        <f t="shared" si="23"/>
        <v>#DIV/0!</v>
      </c>
      <c r="E1247" s="189"/>
    </row>
    <row r="1248" customHeight="true" spans="1:5">
      <c r="A1248" s="188" t="s">
        <v>1039</v>
      </c>
      <c r="B1248" s="180"/>
      <c r="C1248" s="180"/>
      <c r="D1248" s="181" t="e">
        <f t="shared" si="23"/>
        <v>#DIV/0!</v>
      </c>
      <c r="E1248" s="189"/>
    </row>
    <row r="1249" customHeight="true" spans="1:5">
      <c r="A1249" s="188" t="s">
        <v>1040</v>
      </c>
      <c r="B1249" s="180"/>
      <c r="C1249" s="180"/>
      <c r="D1249" s="181" t="e">
        <f t="shared" si="23"/>
        <v>#DIV/0!</v>
      </c>
      <c r="E1249" s="189"/>
    </row>
    <row r="1250" customHeight="true" spans="1:5">
      <c r="A1250" s="188" t="s">
        <v>1041</v>
      </c>
      <c r="B1250" s="180"/>
      <c r="C1250" s="180"/>
      <c r="D1250" s="181" t="e">
        <f t="shared" si="23"/>
        <v>#DIV/0!</v>
      </c>
      <c r="E1250" s="189"/>
    </row>
    <row r="1251" s="175" customFormat="true" customHeight="true" spans="1:44">
      <c r="A1251" s="188" t="s">
        <v>1042</v>
      </c>
      <c r="B1251" s="180"/>
      <c r="C1251" s="180"/>
      <c r="D1251" s="181" t="e">
        <f t="shared" si="23"/>
        <v>#DIV/0!</v>
      </c>
      <c r="E1251" s="189"/>
      <c r="F1251" s="31"/>
      <c r="G1251" s="31"/>
      <c r="H1251" s="31"/>
      <c r="I1251" s="31"/>
      <c r="J1251" s="31"/>
      <c r="K1251" s="31"/>
      <c r="L1251" s="31"/>
      <c r="M1251" s="31"/>
      <c r="N1251" s="31"/>
      <c r="O1251" s="31"/>
      <c r="P1251" s="31"/>
      <c r="Q1251" s="31"/>
      <c r="R1251" s="31"/>
      <c r="S1251" s="31"/>
      <c r="T1251" s="31"/>
      <c r="U1251" s="31"/>
      <c r="V1251" s="31"/>
      <c r="W1251" s="31"/>
      <c r="X1251" s="31"/>
      <c r="Y1251" s="31"/>
      <c r="Z1251" s="31"/>
      <c r="AA1251" s="31"/>
      <c r="AB1251" s="31"/>
      <c r="AC1251" s="31"/>
      <c r="AD1251" s="31"/>
      <c r="AE1251" s="31"/>
      <c r="AF1251" s="31"/>
      <c r="AG1251" s="31"/>
      <c r="AH1251" s="31"/>
      <c r="AI1251" s="31"/>
      <c r="AJ1251" s="31"/>
      <c r="AK1251" s="31"/>
      <c r="AL1251" s="31"/>
      <c r="AM1251" s="31"/>
      <c r="AN1251" s="31"/>
      <c r="AO1251" s="31"/>
      <c r="AP1251" s="31"/>
      <c r="AQ1251" s="31"/>
      <c r="AR1251" s="31"/>
    </row>
    <row r="1252" customHeight="true" spans="1:5">
      <c r="A1252" s="188" t="s">
        <v>1043</v>
      </c>
      <c r="B1252" s="180"/>
      <c r="C1252" s="180"/>
      <c r="D1252" s="181" t="e">
        <f t="shared" si="23"/>
        <v>#DIV/0!</v>
      </c>
      <c r="E1252" s="189"/>
    </row>
    <row r="1253" customHeight="true" spans="1:5">
      <c r="A1253" s="188" t="s">
        <v>1044</v>
      </c>
      <c r="B1253" s="180"/>
      <c r="C1253" s="180"/>
      <c r="D1253" s="181" t="e">
        <f t="shared" si="23"/>
        <v>#DIV/0!</v>
      </c>
      <c r="E1253" s="189"/>
    </row>
    <row r="1254" customHeight="true" spans="1:5">
      <c r="A1254" s="188" t="s">
        <v>1045</v>
      </c>
      <c r="B1254" s="180"/>
      <c r="C1254" s="180"/>
      <c r="D1254" s="181" t="e">
        <f t="shared" si="23"/>
        <v>#DIV/0!</v>
      </c>
      <c r="E1254" s="189"/>
    </row>
    <row r="1255" customHeight="true" spans="1:5">
      <c r="A1255" s="188" t="s">
        <v>1046</v>
      </c>
      <c r="B1255" s="180">
        <v>272</v>
      </c>
      <c r="C1255" s="180">
        <v>272</v>
      </c>
      <c r="D1255" s="181">
        <f t="shared" si="23"/>
        <v>1</v>
      </c>
      <c r="E1255" s="189"/>
    </row>
    <row r="1256" customHeight="true" spans="1:5">
      <c r="A1256" s="182" t="s">
        <v>1047</v>
      </c>
      <c r="B1256" s="183">
        <f>B1257+B1269+B1275+B1281+B1289+B1302+B1306+B1310</f>
        <v>7160</v>
      </c>
      <c r="C1256" s="183">
        <f>C1257+C1269+C1275+C1281+C1289+C1302+C1306+C1310</f>
        <v>7160</v>
      </c>
      <c r="D1256" s="184">
        <f t="shared" si="23"/>
        <v>1</v>
      </c>
      <c r="E1256" s="190"/>
    </row>
    <row r="1257" customHeight="true" spans="1:5">
      <c r="A1257" s="185" t="s">
        <v>1048</v>
      </c>
      <c r="B1257" s="186">
        <f>SUM(B1258:B1268)</f>
        <v>1577</v>
      </c>
      <c r="C1257" s="186">
        <f>SUM(C1258:C1268)</f>
        <v>2100</v>
      </c>
      <c r="D1257" s="187">
        <f t="shared" si="23"/>
        <v>1.33164235890932</v>
      </c>
      <c r="E1257" s="191"/>
    </row>
    <row r="1258" customHeight="true" spans="1:5">
      <c r="A1258" s="188" t="s">
        <v>77</v>
      </c>
      <c r="B1258" s="180">
        <v>1226</v>
      </c>
      <c r="C1258" s="180">
        <v>1660</v>
      </c>
      <c r="D1258" s="181">
        <f t="shared" si="23"/>
        <v>1.35399673735726</v>
      </c>
      <c r="E1258" s="189"/>
    </row>
    <row r="1259" customHeight="true" spans="1:5">
      <c r="A1259" s="188" t="s">
        <v>78</v>
      </c>
      <c r="B1259" s="180"/>
      <c r="C1259" s="180"/>
      <c r="D1259" s="181" t="e">
        <f t="shared" si="23"/>
        <v>#DIV/0!</v>
      </c>
      <c r="E1259" s="189"/>
    </row>
    <row r="1260" customHeight="true" spans="1:5">
      <c r="A1260" s="188" t="s">
        <v>79</v>
      </c>
      <c r="B1260" s="180"/>
      <c r="C1260" s="180"/>
      <c r="D1260" s="181" t="e">
        <f t="shared" si="23"/>
        <v>#DIV/0!</v>
      </c>
      <c r="E1260" s="189"/>
    </row>
    <row r="1261" customHeight="true" spans="1:5">
      <c r="A1261" s="188" t="s">
        <v>1049</v>
      </c>
      <c r="B1261" s="180"/>
      <c r="C1261" s="180"/>
      <c r="D1261" s="181" t="e">
        <f t="shared" si="23"/>
        <v>#DIV/0!</v>
      </c>
      <c r="E1261" s="189"/>
    </row>
    <row r="1262" customHeight="true" spans="1:5">
      <c r="A1262" s="188" t="s">
        <v>1050</v>
      </c>
      <c r="B1262" s="180"/>
      <c r="C1262" s="180"/>
      <c r="D1262" s="181" t="e">
        <f t="shared" si="23"/>
        <v>#DIV/0!</v>
      </c>
      <c r="E1262" s="189"/>
    </row>
    <row r="1263" s="176" customFormat="true" customHeight="true" spans="1:44">
      <c r="A1263" s="188" t="s">
        <v>1051</v>
      </c>
      <c r="B1263" s="180"/>
      <c r="C1263" s="180"/>
      <c r="D1263" s="181" t="e">
        <f t="shared" si="23"/>
        <v>#DIV/0!</v>
      </c>
      <c r="E1263" s="189"/>
      <c r="F1263" s="31"/>
      <c r="G1263" s="31"/>
      <c r="H1263" s="31"/>
      <c r="I1263" s="31"/>
      <c r="J1263" s="31"/>
      <c r="K1263" s="31"/>
      <c r="L1263" s="31"/>
      <c r="M1263" s="31"/>
      <c r="N1263" s="31"/>
      <c r="O1263" s="31"/>
      <c r="P1263" s="31"/>
      <c r="Q1263" s="31"/>
      <c r="R1263" s="31"/>
      <c r="S1263" s="31"/>
      <c r="T1263" s="31"/>
      <c r="U1263" s="31"/>
      <c r="V1263" s="31"/>
      <c r="W1263" s="31"/>
      <c r="X1263" s="31"/>
      <c r="Y1263" s="31"/>
      <c r="Z1263" s="31"/>
      <c r="AA1263" s="31"/>
      <c r="AB1263" s="31"/>
      <c r="AC1263" s="31"/>
      <c r="AD1263" s="31"/>
      <c r="AE1263" s="31"/>
      <c r="AF1263" s="31"/>
      <c r="AG1263" s="31"/>
      <c r="AH1263" s="31"/>
      <c r="AI1263" s="31"/>
      <c r="AJ1263" s="31"/>
      <c r="AK1263" s="31"/>
      <c r="AL1263" s="31"/>
      <c r="AM1263" s="31"/>
      <c r="AN1263" s="31"/>
      <c r="AO1263" s="31"/>
      <c r="AP1263" s="31"/>
      <c r="AQ1263" s="31"/>
      <c r="AR1263" s="31"/>
    </row>
    <row r="1264" s="176" customFormat="true" customHeight="true" spans="1:44">
      <c r="A1264" s="188" t="s">
        <v>1052</v>
      </c>
      <c r="B1264" s="180"/>
      <c r="C1264" s="180"/>
      <c r="D1264" s="181" t="e">
        <f t="shared" si="23"/>
        <v>#DIV/0!</v>
      </c>
      <c r="E1264" s="189"/>
      <c r="F1264" s="31"/>
      <c r="G1264" s="31"/>
      <c r="H1264" s="31"/>
      <c r="I1264" s="31"/>
      <c r="J1264" s="31"/>
      <c r="K1264" s="31"/>
      <c r="L1264" s="31"/>
      <c r="M1264" s="31"/>
      <c r="N1264" s="31"/>
      <c r="O1264" s="31"/>
      <c r="P1264" s="31"/>
      <c r="Q1264" s="31"/>
      <c r="R1264" s="31"/>
      <c r="S1264" s="31"/>
      <c r="T1264" s="31"/>
      <c r="U1264" s="31"/>
      <c r="V1264" s="31"/>
      <c r="W1264" s="31"/>
      <c r="X1264" s="31"/>
      <c r="Y1264" s="31"/>
      <c r="Z1264" s="31"/>
      <c r="AA1264" s="31"/>
      <c r="AB1264" s="31"/>
      <c r="AC1264" s="31"/>
      <c r="AD1264" s="31"/>
      <c r="AE1264" s="31"/>
      <c r="AF1264" s="31"/>
      <c r="AG1264" s="31"/>
      <c r="AH1264" s="31"/>
      <c r="AI1264" s="31"/>
      <c r="AJ1264" s="31"/>
      <c r="AK1264" s="31"/>
      <c r="AL1264" s="31"/>
      <c r="AM1264" s="31"/>
      <c r="AN1264" s="31"/>
      <c r="AO1264" s="31"/>
      <c r="AP1264" s="31"/>
      <c r="AQ1264" s="31"/>
      <c r="AR1264" s="31"/>
    </row>
    <row r="1265" s="175" customFormat="true" customHeight="true" spans="1:44">
      <c r="A1265" s="188" t="s">
        <v>1053</v>
      </c>
      <c r="B1265" s="180"/>
      <c r="C1265" s="180"/>
      <c r="D1265" s="181" t="e">
        <f t="shared" si="23"/>
        <v>#DIV/0!</v>
      </c>
      <c r="E1265" s="189"/>
      <c r="F1265" s="31"/>
      <c r="G1265" s="31"/>
      <c r="H1265" s="31"/>
      <c r="I1265" s="31"/>
      <c r="J1265" s="31"/>
      <c r="K1265" s="31"/>
      <c r="L1265" s="31"/>
      <c r="M1265" s="31"/>
      <c r="N1265" s="31"/>
      <c r="O1265" s="31"/>
      <c r="P1265" s="31"/>
      <c r="Q1265" s="31"/>
      <c r="R1265" s="31"/>
      <c r="S1265" s="31"/>
      <c r="T1265" s="31"/>
      <c r="U1265" s="31"/>
      <c r="V1265" s="31"/>
      <c r="W1265" s="31"/>
      <c r="X1265" s="31"/>
      <c r="Y1265" s="31"/>
      <c r="Z1265" s="31"/>
      <c r="AA1265" s="31"/>
      <c r="AB1265" s="31"/>
      <c r="AC1265" s="31"/>
      <c r="AD1265" s="31"/>
      <c r="AE1265" s="31"/>
      <c r="AF1265" s="31"/>
      <c r="AG1265" s="31"/>
      <c r="AH1265" s="31"/>
      <c r="AI1265" s="31"/>
      <c r="AJ1265" s="31"/>
      <c r="AK1265" s="31"/>
      <c r="AL1265" s="31"/>
      <c r="AM1265" s="31"/>
      <c r="AN1265" s="31"/>
      <c r="AO1265" s="31"/>
      <c r="AP1265" s="31"/>
      <c r="AQ1265" s="31"/>
      <c r="AR1265" s="31"/>
    </row>
    <row r="1266" customHeight="true" spans="1:5">
      <c r="A1266" s="188" t="s">
        <v>1054</v>
      </c>
      <c r="B1266" s="180"/>
      <c r="C1266" s="180"/>
      <c r="D1266" s="181" t="e">
        <f t="shared" si="23"/>
        <v>#DIV/0!</v>
      </c>
      <c r="E1266" s="189"/>
    </row>
    <row r="1267" customHeight="true" spans="1:5">
      <c r="A1267" s="188" t="s">
        <v>86</v>
      </c>
      <c r="B1267" s="180"/>
      <c r="C1267" s="180"/>
      <c r="D1267" s="181" t="e">
        <f t="shared" si="23"/>
        <v>#DIV/0!</v>
      </c>
      <c r="E1267" s="189"/>
    </row>
    <row r="1268" customHeight="true" spans="1:5">
      <c r="A1268" s="188" t="s">
        <v>1055</v>
      </c>
      <c r="B1268" s="180">
        <v>351</v>
      </c>
      <c r="C1268" s="180">
        <v>440</v>
      </c>
      <c r="D1268" s="181">
        <f t="shared" si="23"/>
        <v>1.25356125356125</v>
      </c>
      <c r="E1268" s="189"/>
    </row>
    <row r="1269" customHeight="true" spans="1:5">
      <c r="A1269" s="185" t="s">
        <v>1056</v>
      </c>
      <c r="B1269" s="186">
        <f>SUM(B1270:B1274)</f>
        <v>5583</v>
      </c>
      <c r="C1269" s="186">
        <f>SUM(C1270:C1274)</f>
        <v>5060</v>
      </c>
      <c r="D1269" s="187">
        <f t="shared" si="23"/>
        <v>0.906322765538241</v>
      </c>
      <c r="E1269" s="191"/>
    </row>
    <row r="1270" s="176" customFormat="true" customHeight="true" spans="1:44">
      <c r="A1270" s="188" t="s">
        <v>77</v>
      </c>
      <c r="B1270" s="180">
        <v>2087</v>
      </c>
      <c r="C1270" s="180">
        <v>1685</v>
      </c>
      <c r="D1270" s="181">
        <f t="shared" si="23"/>
        <v>0.80737901293723</v>
      </c>
      <c r="E1270" s="189"/>
      <c r="F1270" s="31"/>
      <c r="G1270" s="31"/>
      <c r="H1270" s="31"/>
      <c r="I1270" s="31"/>
      <c r="J1270" s="31"/>
      <c r="K1270" s="31"/>
      <c r="L1270" s="31"/>
      <c r="M1270" s="31"/>
      <c r="N1270" s="31"/>
      <c r="O1270" s="31"/>
      <c r="P1270" s="31"/>
      <c r="Q1270" s="31"/>
      <c r="R1270" s="31"/>
      <c r="S1270" s="31"/>
      <c r="T1270" s="31"/>
      <c r="U1270" s="31"/>
      <c r="V1270" s="31"/>
      <c r="W1270" s="31"/>
      <c r="X1270" s="31"/>
      <c r="Y1270" s="31"/>
      <c r="Z1270" s="31"/>
      <c r="AA1270" s="31"/>
      <c r="AB1270" s="31"/>
      <c r="AC1270" s="31"/>
      <c r="AD1270" s="31"/>
      <c r="AE1270" s="31"/>
      <c r="AF1270" s="31"/>
      <c r="AG1270" s="31"/>
      <c r="AH1270" s="31"/>
      <c r="AI1270" s="31"/>
      <c r="AJ1270" s="31"/>
      <c r="AK1270" s="31"/>
      <c r="AL1270" s="31"/>
      <c r="AM1270" s="31"/>
      <c r="AN1270" s="31"/>
      <c r="AO1270" s="31"/>
      <c r="AP1270" s="31"/>
      <c r="AQ1270" s="31"/>
      <c r="AR1270" s="31"/>
    </row>
    <row r="1271" s="175" customFormat="true" customHeight="true" spans="1:44">
      <c r="A1271" s="188" t="s">
        <v>78</v>
      </c>
      <c r="B1271" s="180"/>
      <c r="C1271" s="180"/>
      <c r="D1271" s="181" t="e">
        <f t="shared" si="23"/>
        <v>#DIV/0!</v>
      </c>
      <c r="E1271" s="189"/>
      <c r="F1271" s="31"/>
      <c r="G1271" s="31"/>
      <c r="H1271" s="31"/>
      <c r="I1271" s="31"/>
      <c r="J1271" s="31"/>
      <c r="K1271" s="31"/>
      <c r="L1271" s="31"/>
      <c r="M1271" s="31"/>
      <c r="N1271" s="31"/>
      <c r="O1271" s="31"/>
      <c r="P1271" s="31"/>
      <c r="Q1271" s="31"/>
      <c r="R1271" s="31"/>
      <c r="S1271" s="31"/>
      <c r="T1271" s="31"/>
      <c r="U1271" s="31"/>
      <c r="V1271" s="31"/>
      <c r="W1271" s="31"/>
      <c r="X1271" s="31"/>
      <c r="Y1271" s="31"/>
      <c r="Z1271" s="31"/>
      <c r="AA1271" s="31"/>
      <c r="AB1271" s="31"/>
      <c r="AC1271" s="31"/>
      <c r="AD1271" s="31"/>
      <c r="AE1271" s="31"/>
      <c r="AF1271" s="31"/>
      <c r="AG1271" s="31"/>
      <c r="AH1271" s="31"/>
      <c r="AI1271" s="31"/>
      <c r="AJ1271" s="31"/>
      <c r="AK1271" s="31"/>
      <c r="AL1271" s="31"/>
      <c r="AM1271" s="31"/>
      <c r="AN1271" s="31"/>
      <c r="AO1271" s="31"/>
      <c r="AP1271" s="31"/>
      <c r="AQ1271" s="31"/>
      <c r="AR1271" s="31"/>
    </row>
    <row r="1272" s="176" customFormat="true" customHeight="true" spans="1:44">
      <c r="A1272" s="188" t="s">
        <v>79</v>
      </c>
      <c r="B1272" s="180"/>
      <c r="C1272" s="180"/>
      <c r="D1272" s="181" t="e">
        <f t="shared" si="23"/>
        <v>#DIV/0!</v>
      </c>
      <c r="E1272" s="189"/>
      <c r="F1272" s="31"/>
      <c r="G1272" s="31"/>
      <c r="H1272" s="31"/>
      <c r="I1272" s="31"/>
      <c r="J1272" s="31"/>
      <c r="K1272" s="31"/>
      <c r="L1272" s="31"/>
      <c r="M1272" s="31"/>
      <c r="N1272" s="31"/>
      <c r="O1272" s="31"/>
      <c r="P1272" s="31"/>
      <c r="Q1272" s="31"/>
      <c r="R1272" s="31"/>
      <c r="S1272" s="31"/>
      <c r="T1272" s="31"/>
      <c r="U1272" s="31"/>
      <c r="V1272" s="31"/>
      <c r="W1272" s="31"/>
      <c r="X1272" s="31"/>
      <c r="Y1272" s="31"/>
      <c r="Z1272" s="31"/>
      <c r="AA1272" s="31"/>
      <c r="AB1272" s="31"/>
      <c r="AC1272" s="31"/>
      <c r="AD1272" s="31"/>
      <c r="AE1272" s="31"/>
      <c r="AF1272" s="31"/>
      <c r="AG1272" s="31"/>
      <c r="AH1272" s="31"/>
      <c r="AI1272" s="31"/>
      <c r="AJ1272" s="31"/>
      <c r="AK1272" s="31"/>
      <c r="AL1272" s="31"/>
      <c r="AM1272" s="31"/>
      <c r="AN1272" s="31"/>
      <c r="AO1272" s="31"/>
      <c r="AP1272" s="31"/>
      <c r="AQ1272" s="31"/>
      <c r="AR1272" s="31"/>
    </row>
    <row r="1273" customHeight="true" spans="1:5">
      <c r="A1273" s="188" t="s">
        <v>1057</v>
      </c>
      <c r="B1273" s="180"/>
      <c r="C1273" s="180"/>
      <c r="D1273" s="181" t="e">
        <f t="shared" si="23"/>
        <v>#DIV/0!</v>
      </c>
      <c r="E1273" s="189"/>
    </row>
    <row r="1274" customHeight="true" spans="1:5">
      <c r="A1274" s="188" t="s">
        <v>1058</v>
      </c>
      <c r="B1274" s="180">
        <v>3496</v>
      </c>
      <c r="C1274" s="180">
        <v>3375</v>
      </c>
      <c r="D1274" s="181">
        <f t="shared" si="23"/>
        <v>0.965389016018307</v>
      </c>
      <c r="E1274" s="189"/>
    </row>
    <row r="1275" customHeight="true" spans="1:5">
      <c r="A1275" s="185" t="s">
        <v>1059</v>
      </c>
      <c r="B1275" s="186">
        <f>SUM(B1276:B1280)</f>
        <v>0</v>
      </c>
      <c r="C1275" s="186">
        <f>SUM(C1276:C1280)</f>
        <v>0</v>
      </c>
      <c r="D1275" s="187" t="e">
        <f t="shared" ref="D1275:D1326" si="24">C1275/B1275</f>
        <v>#DIV/0!</v>
      </c>
      <c r="E1275" s="191"/>
    </row>
    <row r="1276" customHeight="true" spans="1:5">
      <c r="A1276" s="188" t="s">
        <v>77</v>
      </c>
      <c r="B1276" s="180"/>
      <c r="C1276" s="180"/>
      <c r="D1276" s="181" t="e">
        <f t="shared" si="24"/>
        <v>#DIV/0!</v>
      </c>
      <c r="E1276" s="189"/>
    </row>
    <row r="1277" customHeight="true" spans="1:5">
      <c r="A1277" s="188" t="s">
        <v>78</v>
      </c>
      <c r="B1277" s="180"/>
      <c r="C1277" s="180"/>
      <c r="D1277" s="181" t="e">
        <f t="shared" si="24"/>
        <v>#DIV/0!</v>
      </c>
      <c r="E1277" s="189"/>
    </row>
    <row r="1278" customHeight="true" spans="1:5">
      <c r="A1278" s="188" t="s">
        <v>79</v>
      </c>
      <c r="B1278" s="180"/>
      <c r="C1278" s="180"/>
      <c r="D1278" s="181" t="e">
        <f t="shared" si="24"/>
        <v>#DIV/0!</v>
      </c>
      <c r="E1278" s="189"/>
    </row>
    <row r="1279" customHeight="true" spans="1:5">
      <c r="A1279" s="188" t="s">
        <v>1060</v>
      </c>
      <c r="B1279" s="180"/>
      <c r="C1279" s="180"/>
      <c r="D1279" s="181" t="e">
        <f t="shared" si="24"/>
        <v>#DIV/0!</v>
      </c>
      <c r="E1279" s="189"/>
    </row>
    <row r="1280" customHeight="true" spans="1:5">
      <c r="A1280" s="188" t="s">
        <v>1061</v>
      </c>
      <c r="B1280" s="180"/>
      <c r="C1280" s="180"/>
      <c r="D1280" s="181" t="e">
        <f t="shared" si="24"/>
        <v>#DIV/0!</v>
      </c>
      <c r="E1280" s="189"/>
    </row>
    <row r="1281" customHeight="true" spans="1:5">
      <c r="A1281" s="185" t="s">
        <v>1062</v>
      </c>
      <c r="B1281" s="186">
        <f>SUM(B1282:B1288)</f>
        <v>0</v>
      </c>
      <c r="C1281" s="186">
        <f>SUM(C1282:C1288)</f>
        <v>0</v>
      </c>
      <c r="D1281" s="187" t="e">
        <f t="shared" si="24"/>
        <v>#DIV/0!</v>
      </c>
      <c r="E1281" s="191"/>
    </row>
    <row r="1282" customHeight="true" spans="1:5">
      <c r="A1282" s="188" t="s">
        <v>77</v>
      </c>
      <c r="B1282" s="180"/>
      <c r="C1282" s="180"/>
      <c r="D1282" s="181" t="e">
        <f t="shared" si="24"/>
        <v>#DIV/0!</v>
      </c>
      <c r="E1282" s="189"/>
    </row>
    <row r="1283" customHeight="true" spans="1:5">
      <c r="A1283" s="188" t="s">
        <v>78</v>
      </c>
      <c r="B1283" s="180"/>
      <c r="C1283" s="180"/>
      <c r="D1283" s="181" t="e">
        <f t="shared" si="24"/>
        <v>#DIV/0!</v>
      </c>
      <c r="E1283" s="189"/>
    </row>
    <row r="1284" customHeight="true" spans="1:5">
      <c r="A1284" s="188" t="s">
        <v>79</v>
      </c>
      <c r="B1284" s="180"/>
      <c r="C1284" s="180"/>
      <c r="D1284" s="181" t="e">
        <f t="shared" si="24"/>
        <v>#DIV/0!</v>
      </c>
      <c r="E1284" s="189"/>
    </row>
    <row r="1285" customHeight="true" spans="1:5">
      <c r="A1285" s="188" t="s">
        <v>1063</v>
      </c>
      <c r="B1285" s="180"/>
      <c r="C1285" s="180"/>
      <c r="D1285" s="181" t="e">
        <f t="shared" si="24"/>
        <v>#DIV/0!</v>
      </c>
      <c r="E1285" s="189"/>
    </row>
    <row r="1286" customHeight="true" spans="1:5">
      <c r="A1286" s="188" t="s">
        <v>1064</v>
      </c>
      <c r="B1286" s="180"/>
      <c r="C1286" s="180"/>
      <c r="D1286" s="181" t="e">
        <f t="shared" si="24"/>
        <v>#DIV/0!</v>
      </c>
      <c r="E1286" s="189"/>
    </row>
    <row r="1287" customHeight="true" spans="1:5">
      <c r="A1287" s="188" t="s">
        <v>86</v>
      </c>
      <c r="B1287" s="180"/>
      <c r="C1287" s="180"/>
      <c r="D1287" s="181" t="e">
        <f t="shared" si="24"/>
        <v>#DIV/0!</v>
      </c>
      <c r="E1287" s="189"/>
    </row>
    <row r="1288" customHeight="true" spans="1:5">
      <c r="A1288" s="188" t="s">
        <v>1065</v>
      </c>
      <c r="B1288" s="180"/>
      <c r="C1288" s="180"/>
      <c r="D1288" s="181" t="e">
        <f t="shared" si="24"/>
        <v>#DIV/0!</v>
      </c>
      <c r="E1288" s="189"/>
    </row>
    <row r="1289" customHeight="true" spans="1:5">
      <c r="A1289" s="185" t="s">
        <v>1066</v>
      </c>
      <c r="B1289" s="186">
        <f>SUM(B1290:B1301)</f>
        <v>0</v>
      </c>
      <c r="C1289" s="186">
        <f>SUM(C1290:C1301)</f>
        <v>0</v>
      </c>
      <c r="D1289" s="187" t="e">
        <f t="shared" si="24"/>
        <v>#DIV/0!</v>
      </c>
      <c r="E1289" s="191"/>
    </row>
    <row r="1290" customHeight="true" spans="1:5">
      <c r="A1290" s="188" t="s">
        <v>77</v>
      </c>
      <c r="B1290" s="180"/>
      <c r="C1290" s="180"/>
      <c r="D1290" s="181" t="e">
        <f t="shared" si="24"/>
        <v>#DIV/0!</v>
      </c>
      <c r="E1290" s="189"/>
    </row>
    <row r="1291" customHeight="true" spans="1:5">
      <c r="A1291" s="188" t="s">
        <v>78</v>
      </c>
      <c r="B1291" s="180"/>
      <c r="C1291" s="180"/>
      <c r="D1291" s="181" t="e">
        <f t="shared" si="24"/>
        <v>#DIV/0!</v>
      </c>
      <c r="E1291" s="189"/>
    </row>
    <row r="1292" customHeight="true" spans="1:5">
      <c r="A1292" s="188" t="s">
        <v>79</v>
      </c>
      <c r="B1292" s="180"/>
      <c r="C1292" s="180"/>
      <c r="D1292" s="181" t="e">
        <f t="shared" si="24"/>
        <v>#DIV/0!</v>
      </c>
      <c r="E1292" s="189"/>
    </row>
    <row r="1293" customHeight="true" spans="1:5">
      <c r="A1293" s="188" t="s">
        <v>1067</v>
      </c>
      <c r="B1293" s="180"/>
      <c r="C1293" s="180"/>
      <c r="D1293" s="181" t="e">
        <f t="shared" si="24"/>
        <v>#DIV/0!</v>
      </c>
      <c r="E1293" s="189"/>
    </row>
    <row r="1294" customHeight="true" spans="1:5">
      <c r="A1294" s="188" t="s">
        <v>1068</v>
      </c>
      <c r="B1294" s="180"/>
      <c r="C1294" s="180"/>
      <c r="D1294" s="181" t="e">
        <f t="shared" si="24"/>
        <v>#DIV/0!</v>
      </c>
      <c r="E1294" s="189"/>
    </row>
    <row r="1295" customHeight="true" spans="1:5">
      <c r="A1295" s="188" t="s">
        <v>1069</v>
      </c>
      <c r="B1295" s="180"/>
      <c r="C1295" s="180"/>
      <c r="D1295" s="181" t="e">
        <f t="shared" si="24"/>
        <v>#DIV/0!</v>
      </c>
      <c r="E1295" s="189"/>
    </row>
    <row r="1296" customHeight="true" spans="1:5">
      <c r="A1296" s="188" t="s">
        <v>1070</v>
      </c>
      <c r="B1296" s="180"/>
      <c r="C1296" s="180"/>
      <c r="D1296" s="181" t="e">
        <f t="shared" si="24"/>
        <v>#DIV/0!</v>
      </c>
      <c r="E1296" s="189"/>
    </row>
    <row r="1297" customHeight="true" spans="1:5">
      <c r="A1297" s="188" t="s">
        <v>1071</v>
      </c>
      <c r="B1297" s="180"/>
      <c r="C1297" s="180"/>
      <c r="D1297" s="181" t="e">
        <f t="shared" si="24"/>
        <v>#DIV/0!</v>
      </c>
      <c r="E1297" s="189"/>
    </row>
    <row r="1298" customHeight="true" spans="1:5">
      <c r="A1298" s="188" t="s">
        <v>1072</v>
      </c>
      <c r="B1298" s="180"/>
      <c r="C1298" s="180"/>
      <c r="D1298" s="181" t="e">
        <f t="shared" si="24"/>
        <v>#DIV/0!</v>
      </c>
      <c r="E1298" s="189"/>
    </row>
    <row r="1299" customHeight="true" spans="1:5">
      <c r="A1299" s="188" t="s">
        <v>1073</v>
      </c>
      <c r="B1299" s="180"/>
      <c r="C1299" s="180"/>
      <c r="D1299" s="181" t="e">
        <f t="shared" si="24"/>
        <v>#DIV/0!</v>
      </c>
      <c r="E1299" s="189"/>
    </row>
    <row r="1300" customHeight="true" spans="1:5">
      <c r="A1300" s="188" t="s">
        <v>1074</v>
      </c>
      <c r="B1300" s="180"/>
      <c r="C1300" s="180"/>
      <c r="D1300" s="181" t="e">
        <f t="shared" si="24"/>
        <v>#DIV/0!</v>
      </c>
      <c r="E1300" s="189"/>
    </row>
    <row r="1301" customHeight="true" spans="1:5">
      <c r="A1301" s="188" t="s">
        <v>1075</v>
      </c>
      <c r="B1301" s="180"/>
      <c r="C1301" s="180"/>
      <c r="D1301" s="181" t="e">
        <f t="shared" si="24"/>
        <v>#DIV/0!</v>
      </c>
      <c r="E1301" s="189"/>
    </row>
    <row r="1302" customHeight="true" spans="1:5">
      <c r="A1302" s="185" t="s">
        <v>1076</v>
      </c>
      <c r="B1302" s="186">
        <f>SUM(B1303:B1305)</f>
        <v>0</v>
      </c>
      <c r="C1302" s="186">
        <f>SUM(C1303:C1305)</f>
        <v>0</v>
      </c>
      <c r="D1302" s="187" t="e">
        <f t="shared" si="24"/>
        <v>#DIV/0!</v>
      </c>
      <c r="E1302" s="191"/>
    </row>
    <row r="1303" customHeight="true" spans="1:5">
      <c r="A1303" s="188" t="s">
        <v>1077</v>
      </c>
      <c r="B1303" s="180"/>
      <c r="C1303" s="180"/>
      <c r="D1303" s="181" t="e">
        <f t="shared" si="24"/>
        <v>#DIV/0!</v>
      </c>
      <c r="E1303" s="189"/>
    </row>
    <row r="1304" customHeight="true" spans="1:5">
      <c r="A1304" s="188" t="s">
        <v>1078</v>
      </c>
      <c r="B1304" s="180"/>
      <c r="C1304" s="180"/>
      <c r="D1304" s="181" t="e">
        <f t="shared" si="24"/>
        <v>#DIV/0!</v>
      </c>
      <c r="E1304" s="189"/>
    </row>
    <row r="1305" customHeight="true" spans="1:5">
      <c r="A1305" s="188" t="s">
        <v>1079</v>
      </c>
      <c r="B1305" s="180"/>
      <c r="C1305" s="180"/>
      <c r="D1305" s="181" t="e">
        <f t="shared" si="24"/>
        <v>#DIV/0!</v>
      </c>
      <c r="E1305" s="189"/>
    </row>
    <row r="1306" customHeight="true" spans="1:5">
      <c r="A1306" s="185" t="s">
        <v>1080</v>
      </c>
      <c r="B1306" s="186">
        <f>SUM(B1307:B1309)</f>
        <v>0</v>
      </c>
      <c r="C1306" s="186">
        <f>SUM(C1307:C1309)</f>
        <v>0</v>
      </c>
      <c r="D1306" s="187" t="e">
        <f t="shared" si="24"/>
        <v>#DIV/0!</v>
      </c>
      <c r="E1306" s="191"/>
    </row>
    <row r="1307" customHeight="true" spans="1:5">
      <c r="A1307" s="188" t="s">
        <v>1081</v>
      </c>
      <c r="B1307" s="180"/>
      <c r="C1307" s="180"/>
      <c r="D1307" s="181" t="e">
        <f t="shared" si="24"/>
        <v>#DIV/0!</v>
      </c>
      <c r="E1307" s="189"/>
    </row>
    <row r="1308" customHeight="true" spans="1:5">
      <c r="A1308" s="188" t="s">
        <v>1082</v>
      </c>
      <c r="B1308" s="180"/>
      <c r="C1308" s="180"/>
      <c r="D1308" s="181" t="e">
        <f t="shared" si="24"/>
        <v>#DIV/0!</v>
      </c>
      <c r="E1308" s="189"/>
    </row>
    <row r="1309" customHeight="true" spans="1:5">
      <c r="A1309" s="188" t="s">
        <v>1083</v>
      </c>
      <c r="B1309" s="180"/>
      <c r="C1309" s="180"/>
      <c r="D1309" s="181" t="e">
        <f t="shared" si="24"/>
        <v>#DIV/0!</v>
      </c>
      <c r="E1309" s="189"/>
    </row>
    <row r="1310" customHeight="true" spans="1:5">
      <c r="A1310" s="185" t="s">
        <v>1084</v>
      </c>
      <c r="B1310" s="186">
        <f t="shared" ref="B1310:B1313" si="25">B1311</f>
        <v>0</v>
      </c>
      <c r="C1310" s="186">
        <f t="shared" ref="C1310:C1313" si="26">C1311</f>
        <v>0</v>
      </c>
      <c r="D1310" s="187" t="e">
        <f t="shared" si="24"/>
        <v>#DIV/0!</v>
      </c>
      <c r="E1310" s="191"/>
    </row>
    <row r="1311" customHeight="true" spans="1:5">
      <c r="A1311" s="188" t="s">
        <v>1085</v>
      </c>
      <c r="B1311" s="180"/>
      <c r="C1311" s="180"/>
      <c r="D1311" s="181" t="e">
        <f t="shared" si="24"/>
        <v>#DIV/0!</v>
      </c>
      <c r="E1311" s="189"/>
    </row>
    <row r="1312" customHeight="true" spans="1:5">
      <c r="A1312" s="182" t="s">
        <v>1086</v>
      </c>
      <c r="B1312" s="183">
        <f t="shared" si="25"/>
        <v>4000</v>
      </c>
      <c r="C1312" s="183">
        <f t="shared" si="26"/>
        <v>4000</v>
      </c>
      <c r="D1312" s="184">
        <f t="shared" si="24"/>
        <v>1</v>
      </c>
      <c r="E1312" s="190"/>
    </row>
    <row r="1313" customHeight="true" spans="1:5">
      <c r="A1313" s="185" t="s">
        <v>948</v>
      </c>
      <c r="B1313" s="186">
        <f t="shared" si="25"/>
        <v>4000</v>
      </c>
      <c r="C1313" s="186">
        <f t="shared" si="26"/>
        <v>4000</v>
      </c>
      <c r="D1313" s="187">
        <f t="shared" si="24"/>
        <v>1</v>
      </c>
      <c r="E1313" s="191"/>
    </row>
    <row r="1314" customHeight="true" spans="1:5">
      <c r="A1314" s="188" t="s">
        <v>230</v>
      </c>
      <c r="B1314" s="180">
        <v>4000</v>
      </c>
      <c r="C1314" s="180">
        <v>4000</v>
      </c>
      <c r="D1314" s="181">
        <f t="shared" si="24"/>
        <v>1</v>
      </c>
      <c r="E1314" s="189"/>
    </row>
    <row r="1315" customHeight="true" spans="1:5">
      <c r="A1315" s="182" t="s">
        <v>1087</v>
      </c>
      <c r="B1315" s="183">
        <f>SUM(B1316:B1318)</f>
        <v>0</v>
      </c>
      <c r="C1315" s="183">
        <f>SUM(C1316:C1318)</f>
        <v>55000</v>
      </c>
      <c r="D1315" s="184" t="e">
        <f t="shared" si="24"/>
        <v>#DIV/0!</v>
      </c>
      <c r="E1315" s="190"/>
    </row>
    <row r="1316" customHeight="true" spans="1:5">
      <c r="A1316" s="179" t="s">
        <v>1088</v>
      </c>
      <c r="B1316" s="180"/>
      <c r="C1316" s="180"/>
      <c r="D1316" s="181" t="e">
        <f t="shared" si="24"/>
        <v>#DIV/0!</v>
      </c>
      <c r="E1316" s="189"/>
    </row>
    <row r="1317" customHeight="true" spans="1:5">
      <c r="A1317" s="179" t="s">
        <v>1089</v>
      </c>
      <c r="B1317" s="180"/>
      <c r="C1317" s="180"/>
      <c r="D1317" s="181" t="e">
        <f t="shared" si="24"/>
        <v>#DIV/0!</v>
      </c>
      <c r="E1317" s="189"/>
    </row>
    <row r="1318" customHeight="true" spans="1:5">
      <c r="A1318" s="185" t="s">
        <v>1090</v>
      </c>
      <c r="B1318" s="186">
        <f>SUM(B1319:B1322)</f>
        <v>0</v>
      </c>
      <c r="C1318" s="186">
        <f>SUM(C1319:C1322)</f>
        <v>55000</v>
      </c>
      <c r="D1318" s="187" t="e">
        <f t="shared" si="24"/>
        <v>#DIV/0!</v>
      </c>
      <c r="E1318" s="191"/>
    </row>
    <row r="1319" customHeight="true" spans="1:5">
      <c r="A1319" s="188" t="s">
        <v>1091</v>
      </c>
      <c r="B1319" s="180"/>
      <c r="C1319" s="180">
        <v>55000</v>
      </c>
      <c r="D1319" s="181" t="e">
        <f t="shared" si="24"/>
        <v>#DIV/0!</v>
      </c>
      <c r="E1319" s="189"/>
    </row>
    <row r="1320" customHeight="true" spans="1:5">
      <c r="A1320" s="188" t="s">
        <v>1092</v>
      </c>
      <c r="B1320" s="180"/>
      <c r="C1320" s="180"/>
      <c r="D1320" s="181" t="e">
        <f t="shared" si="24"/>
        <v>#DIV/0!</v>
      </c>
      <c r="E1320" s="189"/>
    </row>
    <row r="1321" customHeight="true" spans="1:5">
      <c r="A1321" s="188" t="s">
        <v>1093</v>
      </c>
      <c r="B1321" s="180"/>
      <c r="C1321" s="180"/>
      <c r="D1321" s="181" t="e">
        <f t="shared" si="24"/>
        <v>#DIV/0!</v>
      </c>
      <c r="E1321" s="189"/>
    </row>
    <row r="1322" customHeight="true" spans="1:5">
      <c r="A1322" s="193" t="s">
        <v>1094</v>
      </c>
      <c r="B1322" s="180"/>
      <c r="C1322" s="180"/>
      <c r="D1322" s="181" t="e">
        <f t="shared" si="24"/>
        <v>#DIV/0!</v>
      </c>
      <c r="E1322" s="189"/>
    </row>
    <row r="1323" customHeight="true" spans="1:5">
      <c r="A1323" s="194" t="s">
        <v>1095</v>
      </c>
      <c r="B1323" s="183">
        <f>SUM(B1324:B1326)</f>
        <v>0</v>
      </c>
      <c r="C1323" s="183">
        <f>SUM(C1324:C1326)</f>
        <v>0</v>
      </c>
      <c r="D1323" s="184" t="e">
        <f t="shared" si="24"/>
        <v>#DIV/0!</v>
      </c>
      <c r="E1323" s="190"/>
    </row>
    <row r="1324" customHeight="true" spans="1:5">
      <c r="A1324" s="179" t="s">
        <v>1096</v>
      </c>
      <c r="B1324" s="180"/>
      <c r="C1324" s="180"/>
      <c r="D1324" s="181" t="e">
        <f t="shared" si="24"/>
        <v>#DIV/0!</v>
      </c>
      <c r="E1324" s="189"/>
    </row>
    <row r="1325" customHeight="true" spans="1:5">
      <c r="A1325" s="179" t="s">
        <v>1097</v>
      </c>
      <c r="B1325" s="180"/>
      <c r="C1325" s="180"/>
      <c r="D1325" s="181" t="e">
        <f t="shared" si="24"/>
        <v>#DIV/0!</v>
      </c>
      <c r="E1325" s="189"/>
    </row>
    <row r="1326" customHeight="true" spans="1:5">
      <c r="A1326" s="195" t="s">
        <v>1098</v>
      </c>
      <c r="B1326" s="196"/>
      <c r="C1326" s="196"/>
      <c r="D1326" s="197" t="e">
        <f t="shared" si="24"/>
        <v>#DIV/0!</v>
      </c>
      <c r="E1326" s="198"/>
    </row>
    <row r="1342" ht="42" customHeight="true"/>
  </sheetData>
  <mergeCells count="1">
    <mergeCell ref="A1:E1"/>
  </mergeCells>
  <pageMargins left="0.707638888888889" right="0.707638888888889" top="0.747916666666667" bottom="0.747916666666667" header="0.313888888888889" footer="0.313888888888889"/>
  <pageSetup paperSize="9" scale="8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499893185216834"/>
  </sheetPr>
  <dimension ref="A1:XDI68"/>
  <sheetViews>
    <sheetView showGridLines="0" showZeros="0" workbookViewId="0">
      <selection activeCell="C16" sqref="C16"/>
    </sheetView>
  </sheetViews>
  <sheetFormatPr defaultColWidth="8.75" defaultRowHeight="16.5"/>
  <cols>
    <col min="1" max="1" width="40.125" style="144" customWidth="true"/>
    <col min="2" max="2" width="12.875" style="145" customWidth="true"/>
    <col min="3" max="5" width="12.875" style="146" customWidth="true"/>
    <col min="6" max="207" width="8.75" style="144"/>
    <col min="208" max="16384" width="8.75" style="31"/>
  </cols>
  <sheetData>
    <row r="1" s="31" customFormat="true" ht="48" customHeight="true" spans="1:5">
      <c r="A1" s="147" t="s">
        <v>1099</v>
      </c>
      <c r="B1" s="147"/>
      <c r="C1" s="148"/>
      <c r="D1" s="147"/>
      <c r="E1" s="147"/>
    </row>
    <row r="2" s="31" customFormat="true" ht="18.95" customHeight="true" spans="1:5">
      <c r="A2" s="149" t="s">
        <v>1100</v>
      </c>
      <c r="B2" s="150"/>
      <c r="C2" s="151"/>
      <c r="D2" s="152"/>
      <c r="E2" s="169" t="s">
        <v>6</v>
      </c>
    </row>
    <row r="3" s="31" customFormat="true" ht="42" customHeight="true" spans="1:5">
      <c r="A3" s="153" t="s">
        <v>1101</v>
      </c>
      <c r="B3" s="154" t="s">
        <v>70</v>
      </c>
      <c r="C3" s="155" t="s">
        <v>71</v>
      </c>
      <c r="D3" s="154" t="s">
        <v>72</v>
      </c>
      <c r="E3" s="170" t="s">
        <v>73</v>
      </c>
    </row>
    <row r="4" s="141" customFormat="true" ht="20.1" customHeight="true" spans="1:23">
      <c r="A4" s="156" t="s">
        <v>1102</v>
      </c>
      <c r="B4" s="157">
        <f>B5+B10+B21+B29+B36+B40+B43+B47+B50+B56+B59+B64</f>
        <v>790058.364929</v>
      </c>
      <c r="C4" s="157">
        <f>C5+C10+C21+C29+C36+C40+C43+C47+C50+C56+C59+C64</f>
        <v>861999.932424</v>
      </c>
      <c r="D4" s="158">
        <f>C4/B4</f>
        <v>1.09105854793584</v>
      </c>
      <c r="E4" s="171">
        <f>E5+E10+E21+E29+E36+E40+E43+E47+E50+E56+E59+E64</f>
        <v>0</v>
      </c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="141" customFormat="true" ht="20.1" customHeight="true" spans="1:23">
      <c r="A5" s="159" t="s">
        <v>1103</v>
      </c>
      <c r="B5" s="160">
        <f>SUM(B6:B9)</f>
        <v>126956.684599</v>
      </c>
      <c r="C5" s="160">
        <f>SUM(C6:C9)</f>
        <v>125385.4838</v>
      </c>
      <c r="D5" s="161">
        <f t="shared" ref="D5:D36" si="0">C5/B5</f>
        <v>0.987624119171332</v>
      </c>
      <c r="E5" s="172">
        <f t="shared" ref="E5" si="1">SUM(E6:E9)</f>
        <v>0</v>
      </c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</row>
    <row r="6" s="142" customFormat="true" ht="20.1" customHeight="true" spans="1:5">
      <c r="A6" s="162" t="s">
        <v>1104</v>
      </c>
      <c r="B6" s="163">
        <v>69207.308077</v>
      </c>
      <c r="C6" s="163">
        <v>61653.662</v>
      </c>
      <c r="D6" s="164">
        <f t="shared" si="0"/>
        <v>0.89085479139579</v>
      </c>
      <c r="E6" s="173"/>
    </row>
    <row r="7" s="142" customFormat="true" ht="20.1" customHeight="true" spans="1:5">
      <c r="A7" s="162" t="s">
        <v>1105</v>
      </c>
      <c r="B7" s="163">
        <v>16501.850399</v>
      </c>
      <c r="C7" s="163">
        <v>15311.53</v>
      </c>
      <c r="D7" s="164">
        <f t="shared" si="0"/>
        <v>0.927867459089792</v>
      </c>
      <c r="E7" s="173"/>
    </row>
    <row r="8" s="142" customFormat="true" ht="20.1" customHeight="true" spans="1:5">
      <c r="A8" s="162" t="s">
        <v>1106</v>
      </c>
      <c r="B8" s="163">
        <v>27049.690966</v>
      </c>
      <c r="C8" s="163">
        <v>23497.24</v>
      </c>
      <c r="D8" s="164">
        <f t="shared" si="0"/>
        <v>0.868669443563505</v>
      </c>
      <c r="E8" s="173"/>
    </row>
    <row r="9" s="142" customFormat="true" ht="20.1" customHeight="true" spans="1:5">
      <c r="A9" s="162" t="s">
        <v>1107</v>
      </c>
      <c r="B9" s="163">
        <v>14197.835157</v>
      </c>
      <c r="C9" s="163">
        <v>24923.0518</v>
      </c>
      <c r="D9" s="164">
        <f t="shared" si="0"/>
        <v>1.75541211208612</v>
      </c>
      <c r="E9" s="173"/>
    </row>
    <row r="10" s="142" customFormat="true" ht="20.1" customHeight="true" spans="1:5">
      <c r="A10" s="159" t="s">
        <v>1108</v>
      </c>
      <c r="B10" s="160">
        <f>SUM(B11:B20)</f>
        <v>88079.597949</v>
      </c>
      <c r="C10" s="160">
        <f>SUM(C11:C20)</f>
        <v>156675.228224</v>
      </c>
      <c r="D10" s="161">
        <f t="shared" si="0"/>
        <v>1.77879136454186</v>
      </c>
      <c r="E10" s="172">
        <f t="shared" ref="E10" si="2">SUM(E11:E20)</f>
        <v>0</v>
      </c>
    </row>
    <row r="11" s="142" customFormat="true" ht="20.1" customHeight="true" spans="1:5">
      <c r="A11" s="162" t="s">
        <v>1109</v>
      </c>
      <c r="B11" s="163">
        <v>25434.122849</v>
      </c>
      <c r="C11" s="163">
        <v>21550.716284</v>
      </c>
      <c r="D11" s="164">
        <f t="shared" si="0"/>
        <v>0.847315097593284</v>
      </c>
      <c r="E11" s="173"/>
    </row>
    <row r="12" s="142" customFormat="true" ht="20.1" customHeight="true" spans="1:5">
      <c r="A12" s="162" t="s">
        <v>1110</v>
      </c>
      <c r="B12" s="163">
        <v>299.360854</v>
      </c>
      <c r="C12" s="163">
        <v>432.15</v>
      </c>
      <c r="D12" s="164">
        <f t="shared" si="0"/>
        <v>1.44357551839427</v>
      </c>
      <c r="E12" s="173"/>
    </row>
    <row r="13" s="143" customFormat="true" ht="20.1" customHeight="true" spans="1:23">
      <c r="A13" s="162" t="s">
        <v>1111</v>
      </c>
      <c r="B13" s="163">
        <v>232.379474</v>
      </c>
      <c r="C13" s="163">
        <v>274.24</v>
      </c>
      <c r="D13" s="164">
        <f t="shared" si="0"/>
        <v>1.18013865544768</v>
      </c>
      <c r="E13" s="173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</row>
    <row r="14" s="142" customFormat="true" ht="20.1" customHeight="true" spans="1:5">
      <c r="A14" s="162" t="s">
        <v>1112</v>
      </c>
      <c r="B14" s="163">
        <v>295.034773</v>
      </c>
      <c r="C14" s="163">
        <v>13715.0937</v>
      </c>
      <c r="D14" s="164">
        <f t="shared" si="0"/>
        <v>46.4863634904486</v>
      </c>
      <c r="E14" s="173"/>
    </row>
    <row r="15" ht="20.1" customHeight="true" spans="1:5">
      <c r="A15" s="162" t="s">
        <v>1113</v>
      </c>
      <c r="B15" s="163">
        <v>48158.89849</v>
      </c>
      <c r="C15" s="163">
        <v>103836.64524</v>
      </c>
      <c r="D15" s="164">
        <f t="shared" si="0"/>
        <v>2.1561258354271</v>
      </c>
      <c r="E15" s="173"/>
    </row>
    <row r="16" s="142" customFormat="true" ht="20.1" customHeight="true" spans="1:5">
      <c r="A16" s="162" t="s">
        <v>1114</v>
      </c>
      <c r="B16" s="163">
        <v>13.2924</v>
      </c>
      <c r="C16" s="163">
        <v>25.4</v>
      </c>
      <c r="D16" s="164">
        <f t="shared" si="0"/>
        <v>1.91086635972435</v>
      </c>
      <c r="E16" s="173"/>
    </row>
    <row r="17" ht="20.1" customHeight="true" spans="1:5">
      <c r="A17" s="162" t="s">
        <v>1115</v>
      </c>
      <c r="B17" s="163"/>
      <c r="C17" s="163">
        <v>0</v>
      </c>
      <c r="D17" s="164" t="e">
        <f t="shared" si="0"/>
        <v>#DIV/0!</v>
      </c>
      <c r="E17" s="173"/>
    </row>
    <row r="18" s="142" customFormat="true" ht="20.1" customHeight="true" spans="1:5">
      <c r="A18" s="162" t="s">
        <v>1116</v>
      </c>
      <c r="B18" s="163">
        <v>498.765171</v>
      </c>
      <c r="C18" s="163">
        <v>440.53</v>
      </c>
      <c r="D18" s="164">
        <f t="shared" si="0"/>
        <v>0.883241303952236</v>
      </c>
      <c r="E18" s="173"/>
    </row>
    <row r="19" s="142" customFormat="true" ht="20.1" customHeight="true" spans="1:5">
      <c r="A19" s="162" t="s">
        <v>1117</v>
      </c>
      <c r="B19" s="163">
        <v>984.498916</v>
      </c>
      <c r="C19" s="163">
        <v>2779.782</v>
      </c>
      <c r="D19" s="164">
        <f t="shared" si="0"/>
        <v>2.823550087078</v>
      </c>
      <c r="E19" s="173"/>
    </row>
    <row r="20" ht="20.1" customHeight="true" spans="1:5">
      <c r="A20" s="162" t="s">
        <v>1118</v>
      </c>
      <c r="B20" s="163">
        <v>12163.245022</v>
      </c>
      <c r="C20" s="163">
        <v>13620.671</v>
      </c>
      <c r="D20" s="164">
        <f t="shared" si="0"/>
        <v>1.11982213425479</v>
      </c>
      <c r="E20" s="173"/>
    </row>
    <row r="21" ht="20.1" customHeight="true" spans="1:5">
      <c r="A21" s="159" t="s">
        <v>1119</v>
      </c>
      <c r="B21" s="160">
        <f>SUM(B22:B28)</f>
        <v>22668.92691</v>
      </c>
      <c r="C21" s="160">
        <f>SUM(C22:C28)</f>
        <v>25224.1428</v>
      </c>
      <c r="D21" s="161">
        <f t="shared" si="0"/>
        <v>1.11271887284937</v>
      </c>
      <c r="E21" s="172">
        <f t="shared" ref="E21" si="3">SUM(E22:E28)</f>
        <v>0</v>
      </c>
    </row>
    <row r="22" ht="20.1" customHeight="true" spans="1:5">
      <c r="A22" s="162" t="s">
        <v>1120</v>
      </c>
      <c r="B22" s="163">
        <v>114.915017</v>
      </c>
      <c r="C22" s="163">
        <v>132</v>
      </c>
      <c r="D22" s="164">
        <f t="shared" si="0"/>
        <v>1.14867493775857</v>
      </c>
      <c r="E22" s="173"/>
    </row>
    <row r="23" ht="20.1" customHeight="true" spans="1:5">
      <c r="A23" s="162" t="s">
        <v>1121</v>
      </c>
      <c r="B23" s="163">
        <v>1476.733354</v>
      </c>
      <c r="C23" s="163">
        <v>432.4598</v>
      </c>
      <c r="D23" s="164">
        <f t="shared" si="0"/>
        <v>0.29284894177314</v>
      </c>
      <c r="E23" s="173"/>
    </row>
    <row r="24" ht="20.1" customHeight="true" spans="1:5">
      <c r="A24" s="162" t="s">
        <v>1122</v>
      </c>
      <c r="B24" s="163">
        <v>101.85</v>
      </c>
      <c r="C24" s="163">
        <v>230</v>
      </c>
      <c r="D24" s="164">
        <f t="shared" si="0"/>
        <v>2.25822287677958</v>
      </c>
      <c r="E24" s="173"/>
    </row>
    <row r="25" s="141" customFormat="true" ht="20.1" customHeight="true" spans="1:23">
      <c r="A25" s="162" t="s">
        <v>1123</v>
      </c>
      <c r="B25" s="163"/>
      <c r="C25" s="163">
        <v>350</v>
      </c>
      <c r="D25" s="164" t="e">
        <f t="shared" si="0"/>
        <v>#DIV/0!</v>
      </c>
      <c r="E25" s="173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</row>
    <row r="26" ht="20.1" customHeight="true" spans="1:5">
      <c r="A26" s="162" t="s">
        <v>1124</v>
      </c>
      <c r="B26" s="163">
        <v>3285.173834</v>
      </c>
      <c r="C26" s="163">
        <v>2937.903</v>
      </c>
      <c r="D26" s="164">
        <f t="shared" si="0"/>
        <v>0.89429148911211</v>
      </c>
      <c r="E26" s="173"/>
    </row>
    <row r="27" ht="20.1" customHeight="true" spans="1:5">
      <c r="A27" s="162" t="s">
        <v>1125</v>
      </c>
      <c r="B27" s="163">
        <v>3310.012605</v>
      </c>
      <c r="C27" s="163">
        <v>8819.04</v>
      </c>
      <c r="D27" s="164">
        <f t="shared" si="0"/>
        <v>2.66435239149187</v>
      </c>
      <c r="E27" s="173"/>
    </row>
    <row r="28" ht="20.1" customHeight="true" spans="1:5">
      <c r="A28" s="162" t="s">
        <v>1126</v>
      </c>
      <c r="B28" s="163">
        <v>14380.2421</v>
      </c>
      <c r="C28" s="163">
        <v>12322.74</v>
      </c>
      <c r="D28" s="164">
        <f t="shared" si="0"/>
        <v>0.856921595221265</v>
      </c>
      <c r="E28" s="173"/>
    </row>
    <row r="29" ht="20.1" customHeight="true" spans="1:5">
      <c r="A29" s="159" t="s">
        <v>1127</v>
      </c>
      <c r="B29" s="160">
        <f>SUM(B30:B35)</f>
        <v>8759.28643</v>
      </c>
      <c r="C29" s="160">
        <f>SUM(C30:C35)</f>
        <v>25171.34</v>
      </c>
      <c r="D29" s="161">
        <f t="shared" si="0"/>
        <v>2.87367472238261</v>
      </c>
      <c r="E29" s="172">
        <f t="shared" ref="E29" si="4">SUM(E30:E35)</f>
        <v>0</v>
      </c>
    </row>
    <row r="30" ht="20.1" customHeight="true" spans="1:5">
      <c r="A30" s="162" t="s">
        <v>1120</v>
      </c>
      <c r="B30" s="165">
        <v>877.8</v>
      </c>
      <c r="C30" s="165">
        <v>8</v>
      </c>
      <c r="D30" s="164">
        <f t="shared" si="0"/>
        <v>0.00911369332421964</v>
      </c>
      <c r="E30" s="173"/>
    </row>
    <row r="31" ht="20.1" customHeight="true" spans="1:5">
      <c r="A31" s="162" t="s">
        <v>1121</v>
      </c>
      <c r="B31" s="165">
        <v>1304.3559</v>
      </c>
      <c r="C31" s="165">
        <v>0</v>
      </c>
      <c r="D31" s="164">
        <f t="shared" si="0"/>
        <v>0</v>
      </c>
      <c r="E31" s="173"/>
    </row>
    <row r="32" ht="20.1" customHeight="true" spans="1:5">
      <c r="A32" s="162" t="s">
        <v>1122</v>
      </c>
      <c r="B32" s="165">
        <v>0</v>
      </c>
      <c r="C32" s="165">
        <v>0</v>
      </c>
      <c r="D32" s="164" t="e">
        <f t="shared" si="0"/>
        <v>#DIV/0!</v>
      </c>
      <c r="E32" s="173"/>
    </row>
    <row r="33" customFormat="true" ht="20.1" customHeight="true" spans="1:16337">
      <c r="A33" s="162" t="s">
        <v>1124</v>
      </c>
      <c r="B33" s="165">
        <v>19.8</v>
      </c>
      <c r="C33" s="165">
        <v>63.34</v>
      </c>
      <c r="D33" s="164">
        <f t="shared" si="0"/>
        <v>3.1989898989899</v>
      </c>
      <c r="E33" s="173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  <c r="CM33" s="144"/>
      <c r="CN33" s="144"/>
      <c r="CO33" s="144"/>
      <c r="CP33" s="144"/>
      <c r="CQ33" s="144"/>
      <c r="CR33" s="144"/>
      <c r="CS33" s="144"/>
      <c r="CT33" s="144"/>
      <c r="CU33" s="144"/>
      <c r="CV33" s="144"/>
      <c r="CW33" s="144"/>
      <c r="CX33" s="144"/>
      <c r="CY33" s="144"/>
      <c r="CZ33" s="144"/>
      <c r="DA33" s="144"/>
      <c r="DB33" s="144"/>
      <c r="DC33" s="144"/>
      <c r="DD33" s="144"/>
      <c r="DE33" s="144"/>
      <c r="DF33" s="144"/>
      <c r="DG33" s="144"/>
      <c r="DH33" s="144"/>
      <c r="DI33" s="144"/>
      <c r="DJ33" s="144"/>
      <c r="DK33" s="144"/>
      <c r="DL33" s="144"/>
      <c r="DM33" s="144"/>
      <c r="DN33" s="144"/>
      <c r="DO33" s="144"/>
      <c r="DP33" s="144"/>
      <c r="DQ33" s="144"/>
      <c r="DR33" s="144"/>
      <c r="DS33" s="144"/>
      <c r="DT33" s="144"/>
      <c r="DU33" s="144"/>
      <c r="DV33" s="144"/>
      <c r="DW33" s="144"/>
      <c r="DX33" s="144"/>
      <c r="DY33" s="144"/>
      <c r="DZ33" s="144"/>
      <c r="EA33" s="144"/>
      <c r="EB33" s="144"/>
      <c r="EC33" s="144"/>
      <c r="ED33" s="144"/>
      <c r="EE33" s="144"/>
      <c r="EF33" s="144"/>
      <c r="EG33" s="144"/>
      <c r="EH33" s="144"/>
      <c r="EI33" s="144"/>
      <c r="EJ33" s="144"/>
      <c r="EK33" s="144"/>
      <c r="EL33" s="144"/>
      <c r="EM33" s="144"/>
      <c r="EN33" s="144"/>
      <c r="EO33" s="144"/>
      <c r="EP33" s="144"/>
      <c r="EQ33" s="144"/>
      <c r="ER33" s="144"/>
      <c r="ES33" s="144"/>
      <c r="ET33" s="144"/>
      <c r="EU33" s="144"/>
      <c r="EV33" s="144"/>
      <c r="EW33" s="144"/>
      <c r="EX33" s="144"/>
      <c r="EY33" s="144"/>
      <c r="EZ33" s="144"/>
      <c r="FA33" s="144"/>
      <c r="FB33" s="144"/>
      <c r="FC33" s="144"/>
      <c r="FD33" s="144"/>
      <c r="FE33" s="144"/>
      <c r="FF33" s="144"/>
      <c r="FG33" s="144"/>
      <c r="FH33" s="144"/>
      <c r="FI33" s="144"/>
      <c r="FJ33" s="144"/>
      <c r="FK33" s="144"/>
      <c r="FL33" s="144"/>
      <c r="FM33" s="144"/>
      <c r="FN33" s="144"/>
      <c r="FO33" s="144"/>
      <c r="FP33" s="144"/>
      <c r="FQ33" s="144"/>
      <c r="FR33" s="144"/>
      <c r="FS33" s="144"/>
      <c r="FT33" s="144"/>
      <c r="FU33" s="144"/>
      <c r="FV33" s="144"/>
      <c r="FW33" s="144"/>
      <c r="FX33" s="144"/>
      <c r="FY33" s="144"/>
      <c r="FZ33" s="144"/>
      <c r="GA33" s="144"/>
      <c r="GB33" s="144"/>
      <c r="GC33" s="144"/>
      <c r="GD33" s="144"/>
      <c r="GE33" s="144"/>
      <c r="GF33" s="144"/>
      <c r="GG33" s="144"/>
      <c r="GH33" s="144"/>
      <c r="GI33" s="144"/>
      <c r="GJ33" s="144"/>
      <c r="GK33" s="144"/>
      <c r="GL33" s="144"/>
      <c r="GM33" s="144"/>
      <c r="GN33" s="144"/>
      <c r="GO33" s="144"/>
      <c r="GP33" s="144"/>
      <c r="GQ33" s="144"/>
      <c r="GR33" s="144"/>
      <c r="GS33" s="144"/>
      <c r="GT33" s="144"/>
      <c r="GU33" s="144"/>
      <c r="GV33" s="144"/>
      <c r="GW33" s="144"/>
      <c r="GX33" s="144"/>
      <c r="GY33" s="144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1"/>
      <c r="KI33" s="31"/>
      <c r="KJ33" s="31"/>
      <c r="KK33" s="31"/>
      <c r="KL33" s="31"/>
      <c r="KM33" s="31"/>
      <c r="KN33" s="31"/>
      <c r="KO33" s="31"/>
      <c r="KP33" s="31"/>
      <c r="KQ33" s="31"/>
      <c r="KR33" s="31"/>
      <c r="KS33" s="31"/>
      <c r="KT33" s="31"/>
      <c r="KU33" s="31"/>
      <c r="KV33" s="31"/>
      <c r="KW33" s="31"/>
      <c r="KX33" s="31"/>
      <c r="KY33" s="31"/>
      <c r="KZ33" s="31"/>
      <c r="LA33" s="31"/>
      <c r="LB33" s="31"/>
      <c r="LC33" s="31"/>
      <c r="LD33" s="31"/>
      <c r="LE33" s="31"/>
      <c r="LF33" s="31"/>
      <c r="LG33" s="31"/>
      <c r="LH33" s="31"/>
      <c r="LI33" s="31"/>
      <c r="LJ33" s="31"/>
      <c r="LK33" s="31"/>
      <c r="LL33" s="31"/>
      <c r="LM33" s="31"/>
      <c r="LN33" s="31"/>
      <c r="LO33" s="31"/>
      <c r="LP33" s="31"/>
      <c r="LQ33" s="31"/>
      <c r="LR33" s="31"/>
      <c r="LS33" s="31"/>
      <c r="LT33" s="31"/>
      <c r="LU33" s="31"/>
      <c r="LV33" s="31"/>
      <c r="LW33" s="31"/>
      <c r="LX33" s="31"/>
      <c r="LY33" s="31"/>
      <c r="LZ33" s="31"/>
      <c r="MA33" s="31"/>
      <c r="MB33" s="31"/>
      <c r="MC33" s="31"/>
      <c r="MD33" s="31"/>
      <c r="ME33" s="31"/>
      <c r="MF33" s="31"/>
      <c r="MG33" s="31"/>
      <c r="MH33" s="31"/>
      <c r="MI33" s="31"/>
      <c r="MJ33" s="31"/>
      <c r="MK33" s="31"/>
      <c r="ML33" s="31"/>
      <c r="MM33" s="31"/>
      <c r="MN33" s="31"/>
      <c r="MO33" s="31"/>
      <c r="MP33" s="31"/>
      <c r="MQ33" s="31"/>
      <c r="MR33" s="31"/>
      <c r="MS33" s="31"/>
      <c r="MT33" s="31"/>
      <c r="MU33" s="31"/>
      <c r="MV33" s="31"/>
      <c r="MW33" s="31"/>
      <c r="MX33" s="31"/>
      <c r="MY33" s="31"/>
      <c r="MZ33" s="31"/>
      <c r="NA33" s="31"/>
      <c r="NB33" s="31"/>
      <c r="NC33" s="31"/>
      <c r="ND33" s="31"/>
      <c r="NE33" s="31"/>
      <c r="NF33" s="31"/>
      <c r="NG33" s="31"/>
      <c r="NH33" s="31"/>
      <c r="NI33" s="31"/>
      <c r="NJ33" s="31"/>
      <c r="NK33" s="31"/>
      <c r="NL33" s="31"/>
      <c r="NM33" s="31"/>
      <c r="NN33" s="31"/>
      <c r="NO33" s="31"/>
      <c r="NP33" s="31"/>
      <c r="NQ33" s="31"/>
      <c r="NR33" s="31"/>
      <c r="NS33" s="31"/>
      <c r="NT33" s="31"/>
      <c r="NU33" s="31"/>
      <c r="NV33" s="31"/>
      <c r="NW33" s="31"/>
      <c r="NX33" s="31"/>
      <c r="NY33" s="31"/>
      <c r="NZ33" s="31"/>
      <c r="OA33" s="31"/>
      <c r="OB33" s="31"/>
      <c r="OC33" s="31"/>
      <c r="OD33" s="31"/>
      <c r="OE33" s="31"/>
      <c r="OF33" s="31"/>
      <c r="OG33" s="31"/>
      <c r="OH33" s="31"/>
      <c r="OI33" s="31"/>
      <c r="OJ33" s="31"/>
      <c r="OK33" s="31"/>
      <c r="OL33" s="31"/>
      <c r="OM33" s="31"/>
      <c r="ON33" s="31"/>
      <c r="OO33" s="31"/>
      <c r="OP33" s="31"/>
      <c r="OQ33" s="31"/>
      <c r="OR33" s="31"/>
      <c r="OS33" s="31"/>
      <c r="OT33" s="31"/>
      <c r="OU33" s="31"/>
      <c r="OV33" s="31"/>
      <c r="OW33" s="31"/>
      <c r="OX33" s="31"/>
      <c r="OY33" s="31"/>
      <c r="OZ33" s="31"/>
      <c r="PA33" s="31"/>
      <c r="PB33" s="31"/>
      <c r="PC33" s="31"/>
      <c r="PD33" s="31"/>
      <c r="PE33" s="31"/>
      <c r="PF33" s="31"/>
      <c r="PG33" s="31"/>
      <c r="PH33" s="31"/>
      <c r="PI33" s="31"/>
      <c r="PJ33" s="31"/>
      <c r="PK33" s="31"/>
      <c r="PL33" s="31"/>
      <c r="PM33" s="31"/>
      <c r="PN33" s="31"/>
      <c r="PO33" s="31"/>
      <c r="PP33" s="31"/>
      <c r="PQ33" s="31"/>
      <c r="PR33" s="31"/>
      <c r="PS33" s="31"/>
      <c r="PT33" s="31"/>
      <c r="PU33" s="31"/>
      <c r="PV33" s="31"/>
      <c r="PW33" s="31"/>
      <c r="PX33" s="31"/>
      <c r="PY33" s="31"/>
      <c r="PZ33" s="31"/>
      <c r="QA33" s="31"/>
      <c r="QB33" s="31"/>
      <c r="QC33" s="31"/>
      <c r="QD33" s="31"/>
      <c r="QE33" s="31"/>
      <c r="QF33" s="31"/>
      <c r="QG33" s="31"/>
      <c r="QH33" s="31"/>
      <c r="QI33" s="31"/>
      <c r="QJ33" s="31"/>
      <c r="QK33" s="31"/>
      <c r="QL33" s="31"/>
      <c r="QM33" s="31"/>
      <c r="QN33" s="31"/>
      <c r="QO33" s="31"/>
      <c r="QP33" s="31"/>
      <c r="QQ33" s="31"/>
      <c r="QR33" s="31"/>
      <c r="QS33" s="31"/>
      <c r="QT33" s="31"/>
      <c r="QU33" s="31"/>
      <c r="QV33" s="31"/>
      <c r="QW33" s="31"/>
      <c r="QX33" s="31"/>
      <c r="QY33" s="31"/>
      <c r="QZ33" s="31"/>
      <c r="RA33" s="31"/>
      <c r="RB33" s="31"/>
      <c r="RC33" s="31"/>
      <c r="RD33" s="31"/>
      <c r="RE33" s="31"/>
      <c r="RF33" s="31"/>
      <c r="RG33" s="31"/>
      <c r="RH33" s="31"/>
      <c r="RI33" s="31"/>
      <c r="RJ33" s="31"/>
      <c r="RK33" s="31"/>
      <c r="RL33" s="31"/>
      <c r="RM33" s="31"/>
      <c r="RN33" s="31"/>
      <c r="RO33" s="31"/>
      <c r="RP33" s="31"/>
      <c r="RQ33" s="31"/>
      <c r="RR33" s="31"/>
      <c r="RS33" s="31"/>
      <c r="RT33" s="31"/>
      <c r="RU33" s="31"/>
      <c r="RV33" s="31"/>
      <c r="RW33" s="31"/>
      <c r="RX33" s="31"/>
      <c r="RY33" s="31"/>
      <c r="RZ33" s="31"/>
      <c r="SA33" s="31"/>
      <c r="SB33" s="31"/>
      <c r="SC33" s="31"/>
      <c r="SD33" s="31"/>
      <c r="SE33" s="31"/>
      <c r="SF33" s="31"/>
      <c r="SG33" s="31"/>
      <c r="SH33" s="31"/>
      <c r="SI33" s="31"/>
      <c r="SJ33" s="31"/>
      <c r="SK33" s="31"/>
      <c r="SL33" s="31"/>
      <c r="SM33" s="31"/>
      <c r="SN33" s="31"/>
      <c r="SO33" s="31"/>
      <c r="SP33" s="31"/>
      <c r="SQ33" s="31"/>
      <c r="SR33" s="31"/>
      <c r="SS33" s="31"/>
      <c r="ST33" s="31"/>
      <c r="SU33" s="31"/>
      <c r="SV33" s="31"/>
      <c r="SW33" s="31"/>
      <c r="SX33" s="31"/>
      <c r="SY33" s="31"/>
      <c r="SZ33" s="31"/>
      <c r="TA33" s="31"/>
      <c r="TB33" s="31"/>
      <c r="TC33" s="31"/>
      <c r="TD33" s="31"/>
      <c r="TE33" s="31"/>
      <c r="TF33" s="31"/>
      <c r="TG33" s="31"/>
      <c r="TH33" s="31"/>
      <c r="TI33" s="31"/>
      <c r="TJ33" s="31"/>
      <c r="TK33" s="31"/>
      <c r="TL33" s="31"/>
      <c r="TM33" s="31"/>
      <c r="TN33" s="31"/>
      <c r="TO33" s="31"/>
      <c r="TP33" s="31"/>
      <c r="TQ33" s="31"/>
      <c r="TR33" s="31"/>
      <c r="TS33" s="31"/>
      <c r="TT33" s="31"/>
      <c r="TU33" s="31"/>
      <c r="TV33" s="31"/>
      <c r="TW33" s="31"/>
      <c r="TX33" s="31"/>
      <c r="TY33" s="31"/>
      <c r="TZ33" s="31"/>
      <c r="UA33" s="31"/>
      <c r="UB33" s="31"/>
      <c r="UC33" s="31"/>
      <c r="UD33" s="31"/>
      <c r="UE33" s="31"/>
      <c r="UF33" s="31"/>
      <c r="UG33" s="31"/>
      <c r="UH33" s="31"/>
      <c r="UI33" s="31"/>
      <c r="UJ33" s="31"/>
      <c r="UK33" s="31"/>
      <c r="UL33" s="31"/>
      <c r="UM33" s="31"/>
      <c r="UN33" s="31"/>
      <c r="UO33" s="31"/>
      <c r="UP33" s="31"/>
      <c r="UQ33" s="31"/>
      <c r="UR33" s="31"/>
      <c r="US33" s="31"/>
      <c r="UT33" s="31"/>
      <c r="UU33" s="31"/>
      <c r="UV33" s="31"/>
      <c r="UW33" s="31"/>
      <c r="UX33" s="31"/>
      <c r="UY33" s="31"/>
      <c r="UZ33" s="31"/>
      <c r="VA33" s="31"/>
      <c r="VB33" s="31"/>
      <c r="VC33" s="31"/>
      <c r="VD33" s="31"/>
      <c r="VE33" s="31"/>
      <c r="VF33" s="31"/>
      <c r="VG33" s="31"/>
      <c r="VH33" s="31"/>
      <c r="VI33" s="31"/>
      <c r="VJ33" s="31"/>
      <c r="VK33" s="31"/>
      <c r="VL33" s="31"/>
      <c r="VM33" s="31"/>
      <c r="VN33" s="31"/>
      <c r="VO33" s="31"/>
      <c r="VP33" s="31"/>
      <c r="VQ33" s="31"/>
      <c r="VR33" s="31"/>
      <c r="VS33" s="31"/>
      <c r="VT33" s="31"/>
      <c r="VU33" s="31"/>
      <c r="VV33" s="31"/>
      <c r="VW33" s="31"/>
      <c r="VX33" s="31"/>
      <c r="VY33" s="31"/>
      <c r="VZ33" s="31"/>
      <c r="WA33" s="31"/>
      <c r="WB33" s="31"/>
      <c r="WC33" s="31"/>
      <c r="WD33" s="31"/>
      <c r="WE33" s="31"/>
      <c r="WF33" s="31"/>
      <c r="WG33" s="31"/>
      <c r="WH33" s="31"/>
      <c r="WI33" s="31"/>
      <c r="WJ33" s="31"/>
      <c r="WK33" s="31"/>
      <c r="WL33" s="31"/>
      <c r="WM33" s="31"/>
      <c r="WN33" s="31"/>
      <c r="WO33" s="31"/>
      <c r="WP33" s="31"/>
      <c r="WQ33" s="31"/>
      <c r="WR33" s="31"/>
      <c r="WS33" s="31"/>
      <c r="WT33" s="31"/>
      <c r="WU33" s="31"/>
      <c r="WV33" s="31"/>
      <c r="WW33" s="31"/>
      <c r="WX33" s="31"/>
      <c r="WY33" s="31"/>
      <c r="WZ33" s="31"/>
      <c r="XA33" s="31"/>
      <c r="XB33" s="31"/>
      <c r="XC33" s="31"/>
      <c r="XD33" s="31"/>
      <c r="XE33" s="31"/>
      <c r="XF33" s="31"/>
      <c r="XG33" s="31"/>
      <c r="XH33" s="31"/>
      <c r="XI33" s="31"/>
      <c r="XJ33" s="31"/>
      <c r="XK33" s="31"/>
      <c r="XL33" s="31"/>
      <c r="XM33" s="31"/>
      <c r="XN33" s="31"/>
      <c r="XO33" s="31"/>
      <c r="XP33" s="31"/>
      <c r="XQ33" s="31"/>
      <c r="XR33" s="31"/>
      <c r="XS33" s="31"/>
      <c r="XT33" s="31"/>
      <c r="XU33" s="31"/>
      <c r="XV33" s="31"/>
      <c r="XW33" s="31"/>
      <c r="XX33" s="31"/>
      <c r="XY33" s="31"/>
      <c r="XZ33" s="31"/>
      <c r="YA33" s="31"/>
      <c r="YB33" s="31"/>
      <c r="YC33" s="31"/>
      <c r="YD33" s="31"/>
      <c r="YE33" s="31"/>
      <c r="YF33" s="31"/>
      <c r="YG33" s="31"/>
      <c r="YH33" s="31"/>
      <c r="YI33" s="31"/>
      <c r="YJ33" s="31"/>
      <c r="YK33" s="31"/>
      <c r="YL33" s="31"/>
      <c r="YM33" s="31"/>
      <c r="YN33" s="31"/>
      <c r="YO33" s="31"/>
      <c r="YP33" s="31"/>
      <c r="YQ33" s="31"/>
      <c r="YR33" s="31"/>
      <c r="YS33" s="31"/>
      <c r="YT33" s="31"/>
      <c r="YU33" s="31"/>
      <c r="YV33" s="31"/>
      <c r="YW33" s="31"/>
      <c r="YX33" s="31"/>
      <c r="YY33" s="31"/>
      <c r="YZ33" s="31"/>
      <c r="ZA33" s="31"/>
      <c r="ZB33" s="31"/>
      <c r="ZC33" s="31"/>
      <c r="ZD33" s="31"/>
      <c r="ZE33" s="31"/>
      <c r="ZF33" s="31"/>
      <c r="ZG33" s="31"/>
      <c r="ZH33" s="31"/>
      <c r="ZI33" s="31"/>
      <c r="ZJ33" s="31"/>
      <c r="ZK33" s="31"/>
      <c r="ZL33" s="31"/>
      <c r="ZM33" s="31"/>
      <c r="ZN33" s="31"/>
      <c r="ZO33" s="31"/>
      <c r="ZP33" s="31"/>
      <c r="ZQ33" s="31"/>
      <c r="ZR33" s="31"/>
      <c r="ZS33" s="31"/>
      <c r="ZT33" s="31"/>
      <c r="ZU33" s="31"/>
      <c r="ZV33" s="31"/>
      <c r="ZW33" s="31"/>
      <c r="ZX33" s="31"/>
      <c r="ZY33" s="31"/>
      <c r="ZZ33" s="31"/>
      <c r="AAA33" s="31"/>
      <c r="AAB33" s="31"/>
      <c r="AAC33" s="31"/>
      <c r="AAD33" s="31"/>
      <c r="AAE33" s="31"/>
      <c r="AAF33" s="31"/>
      <c r="AAG33" s="31"/>
      <c r="AAH33" s="31"/>
      <c r="AAI33" s="31"/>
      <c r="AAJ33" s="31"/>
      <c r="AAK33" s="31"/>
      <c r="AAL33" s="31"/>
      <c r="AAM33" s="31"/>
      <c r="AAN33" s="31"/>
      <c r="AAO33" s="31"/>
      <c r="AAP33" s="31"/>
      <c r="AAQ33" s="31"/>
      <c r="AAR33" s="31"/>
      <c r="AAS33" s="31"/>
      <c r="AAT33" s="31"/>
      <c r="AAU33" s="31"/>
      <c r="AAV33" s="31"/>
      <c r="AAW33" s="31"/>
      <c r="AAX33" s="31"/>
      <c r="AAY33" s="31"/>
      <c r="AAZ33" s="31"/>
      <c r="ABA33" s="31"/>
      <c r="ABB33" s="31"/>
      <c r="ABC33" s="31"/>
      <c r="ABD33" s="31"/>
      <c r="ABE33" s="31"/>
      <c r="ABF33" s="31"/>
      <c r="ABG33" s="31"/>
      <c r="ABH33" s="31"/>
      <c r="ABI33" s="31"/>
      <c r="ABJ33" s="31"/>
      <c r="ABK33" s="31"/>
      <c r="ABL33" s="31"/>
      <c r="ABM33" s="31"/>
      <c r="ABN33" s="31"/>
      <c r="ABO33" s="31"/>
      <c r="ABP33" s="31"/>
      <c r="ABQ33" s="31"/>
      <c r="ABR33" s="31"/>
      <c r="ABS33" s="31"/>
      <c r="ABT33" s="31"/>
      <c r="ABU33" s="31"/>
      <c r="ABV33" s="31"/>
      <c r="ABW33" s="31"/>
      <c r="ABX33" s="31"/>
      <c r="ABY33" s="31"/>
      <c r="ABZ33" s="31"/>
      <c r="ACA33" s="31"/>
      <c r="ACB33" s="31"/>
      <c r="ACC33" s="31"/>
      <c r="ACD33" s="31"/>
      <c r="ACE33" s="31"/>
      <c r="ACF33" s="31"/>
      <c r="ACG33" s="31"/>
      <c r="ACH33" s="31"/>
      <c r="ACI33" s="31"/>
      <c r="ACJ33" s="31"/>
      <c r="ACK33" s="31"/>
      <c r="ACL33" s="31"/>
      <c r="ACM33" s="31"/>
      <c r="ACN33" s="31"/>
      <c r="ACO33" s="31"/>
      <c r="ACP33" s="31"/>
      <c r="ACQ33" s="31"/>
      <c r="ACR33" s="31"/>
      <c r="ACS33" s="31"/>
      <c r="ACT33" s="31"/>
      <c r="ACU33" s="31"/>
      <c r="ACV33" s="31"/>
      <c r="ACW33" s="31"/>
      <c r="ACX33" s="31"/>
      <c r="ACY33" s="31"/>
      <c r="ACZ33" s="31"/>
      <c r="ADA33" s="31"/>
      <c r="ADB33" s="31"/>
      <c r="ADC33" s="31"/>
      <c r="ADD33" s="31"/>
      <c r="ADE33" s="31"/>
      <c r="ADF33" s="31"/>
      <c r="ADG33" s="31"/>
      <c r="ADH33" s="31"/>
      <c r="ADI33" s="31"/>
      <c r="ADJ33" s="31"/>
      <c r="ADK33" s="31"/>
      <c r="ADL33" s="31"/>
      <c r="ADM33" s="31"/>
      <c r="ADN33" s="31"/>
      <c r="ADO33" s="31"/>
      <c r="ADP33" s="31"/>
      <c r="ADQ33" s="31"/>
      <c r="ADR33" s="31"/>
      <c r="ADS33" s="31"/>
      <c r="ADT33" s="31"/>
      <c r="ADU33" s="31"/>
      <c r="ADV33" s="31"/>
      <c r="ADW33" s="31"/>
      <c r="ADX33" s="31"/>
      <c r="ADY33" s="31"/>
      <c r="ADZ33" s="31"/>
      <c r="AEA33" s="31"/>
      <c r="AEB33" s="31"/>
      <c r="AEC33" s="31"/>
      <c r="AED33" s="31"/>
      <c r="AEE33" s="31"/>
      <c r="AEF33" s="31"/>
      <c r="AEG33" s="31"/>
      <c r="AEH33" s="31"/>
      <c r="AEI33" s="31"/>
      <c r="AEJ33" s="31"/>
      <c r="AEK33" s="31"/>
      <c r="AEL33" s="31"/>
      <c r="AEM33" s="31"/>
      <c r="AEN33" s="31"/>
      <c r="AEO33" s="31"/>
      <c r="AEP33" s="31"/>
      <c r="AEQ33" s="31"/>
      <c r="AER33" s="31"/>
      <c r="AES33" s="31"/>
      <c r="AET33" s="31"/>
      <c r="AEU33" s="31"/>
      <c r="AEV33" s="31"/>
      <c r="AEW33" s="31"/>
      <c r="AEX33" s="31"/>
      <c r="AEY33" s="31"/>
      <c r="AEZ33" s="31"/>
      <c r="AFA33" s="31"/>
      <c r="AFB33" s="31"/>
      <c r="AFC33" s="31"/>
      <c r="AFD33" s="31"/>
      <c r="AFE33" s="31"/>
      <c r="AFF33" s="31"/>
      <c r="AFG33" s="31"/>
      <c r="AFH33" s="31"/>
      <c r="AFI33" s="31"/>
      <c r="AFJ33" s="31"/>
      <c r="AFK33" s="31"/>
      <c r="AFL33" s="31"/>
      <c r="AFM33" s="31"/>
      <c r="AFN33" s="31"/>
      <c r="AFO33" s="31"/>
      <c r="AFP33" s="31"/>
      <c r="AFQ33" s="31"/>
      <c r="AFR33" s="31"/>
      <c r="AFS33" s="31"/>
      <c r="AFT33" s="31"/>
      <c r="AFU33" s="31"/>
      <c r="AFV33" s="31"/>
      <c r="AFW33" s="31"/>
      <c r="AFX33" s="31"/>
      <c r="AFY33" s="31"/>
      <c r="AFZ33" s="31"/>
      <c r="AGA33" s="31"/>
      <c r="AGB33" s="31"/>
      <c r="AGC33" s="31"/>
      <c r="AGD33" s="31"/>
      <c r="AGE33" s="31"/>
      <c r="AGF33" s="31"/>
      <c r="AGG33" s="31"/>
      <c r="AGH33" s="31"/>
      <c r="AGI33" s="31"/>
      <c r="AGJ33" s="31"/>
      <c r="AGK33" s="31"/>
      <c r="AGL33" s="31"/>
      <c r="AGM33" s="31"/>
      <c r="AGN33" s="31"/>
      <c r="AGO33" s="31"/>
      <c r="AGP33" s="31"/>
      <c r="AGQ33" s="31"/>
      <c r="AGR33" s="31"/>
      <c r="AGS33" s="31"/>
      <c r="AGT33" s="31"/>
      <c r="AGU33" s="31"/>
      <c r="AGV33" s="31"/>
      <c r="AGW33" s="31"/>
      <c r="AGX33" s="31"/>
      <c r="AGY33" s="31"/>
      <c r="AGZ33" s="31"/>
      <c r="AHA33" s="31"/>
      <c r="AHB33" s="31"/>
      <c r="AHC33" s="31"/>
      <c r="AHD33" s="31"/>
      <c r="AHE33" s="31"/>
      <c r="AHF33" s="31"/>
      <c r="AHG33" s="31"/>
      <c r="AHH33" s="31"/>
      <c r="AHI33" s="31"/>
      <c r="AHJ33" s="31"/>
      <c r="AHK33" s="31"/>
      <c r="AHL33" s="31"/>
      <c r="AHM33" s="31"/>
      <c r="AHN33" s="31"/>
      <c r="AHO33" s="31"/>
      <c r="AHP33" s="31"/>
      <c r="AHQ33" s="31"/>
      <c r="AHR33" s="31"/>
      <c r="AHS33" s="31"/>
      <c r="AHT33" s="31"/>
      <c r="AHU33" s="31"/>
      <c r="AHV33" s="31"/>
      <c r="AHW33" s="31"/>
      <c r="AHX33" s="31"/>
      <c r="AHY33" s="31"/>
      <c r="AHZ33" s="31"/>
      <c r="AIA33" s="31"/>
      <c r="AIB33" s="31"/>
      <c r="AIC33" s="31"/>
      <c r="AID33" s="31"/>
      <c r="AIE33" s="31"/>
      <c r="AIF33" s="31"/>
      <c r="AIG33" s="31"/>
      <c r="AIH33" s="31"/>
      <c r="AII33" s="31"/>
      <c r="AIJ33" s="31"/>
      <c r="AIK33" s="31"/>
      <c r="AIL33" s="31"/>
      <c r="AIM33" s="31"/>
      <c r="AIN33" s="31"/>
      <c r="AIO33" s="31"/>
      <c r="AIP33" s="31"/>
      <c r="AIQ33" s="31"/>
      <c r="AIR33" s="31"/>
      <c r="AIS33" s="31"/>
      <c r="AIT33" s="31"/>
      <c r="AIU33" s="31"/>
      <c r="AIV33" s="31"/>
      <c r="AIW33" s="31"/>
      <c r="AIX33" s="31"/>
      <c r="AIY33" s="31"/>
      <c r="AIZ33" s="31"/>
      <c r="AJA33" s="31"/>
      <c r="AJB33" s="31"/>
      <c r="AJC33" s="31"/>
      <c r="AJD33" s="31"/>
      <c r="AJE33" s="31"/>
      <c r="AJF33" s="31"/>
      <c r="AJG33" s="31"/>
      <c r="AJH33" s="31"/>
      <c r="AJI33" s="31"/>
      <c r="AJJ33" s="31"/>
      <c r="AJK33" s="31"/>
      <c r="AJL33" s="31"/>
      <c r="AJM33" s="31"/>
      <c r="AJN33" s="31"/>
      <c r="AJO33" s="31"/>
      <c r="AJP33" s="31"/>
      <c r="AJQ33" s="31"/>
      <c r="AJR33" s="31"/>
      <c r="AJS33" s="31"/>
      <c r="AJT33" s="31"/>
      <c r="AJU33" s="31"/>
      <c r="AJV33" s="31"/>
      <c r="AJW33" s="31"/>
      <c r="AJX33" s="31"/>
      <c r="AJY33" s="31"/>
      <c r="AJZ33" s="31"/>
      <c r="AKA33" s="31"/>
      <c r="AKB33" s="31"/>
      <c r="AKC33" s="31"/>
      <c r="AKD33" s="31"/>
      <c r="AKE33" s="31"/>
      <c r="AKF33" s="31"/>
      <c r="AKG33" s="31"/>
      <c r="AKH33" s="31"/>
      <c r="AKI33" s="31"/>
      <c r="AKJ33" s="31"/>
      <c r="AKK33" s="31"/>
      <c r="AKL33" s="31"/>
      <c r="AKM33" s="31"/>
      <c r="AKN33" s="31"/>
      <c r="AKO33" s="31"/>
      <c r="AKP33" s="31"/>
      <c r="AKQ33" s="31"/>
      <c r="AKR33" s="31"/>
      <c r="AKS33" s="31"/>
      <c r="AKT33" s="31"/>
      <c r="AKU33" s="31"/>
      <c r="AKV33" s="31"/>
      <c r="AKW33" s="31"/>
      <c r="AKX33" s="31"/>
      <c r="AKY33" s="31"/>
      <c r="AKZ33" s="31"/>
      <c r="ALA33" s="31"/>
      <c r="ALB33" s="31"/>
      <c r="ALC33" s="31"/>
      <c r="ALD33" s="31"/>
      <c r="ALE33" s="31"/>
      <c r="ALF33" s="31"/>
      <c r="ALG33" s="31"/>
      <c r="ALH33" s="31"/>
      <c r="ALI33" s="31"/>
      <c r="ALJ33" s="31"/>
      <c r="ALK33" s="31"/>
      <c r="ALL33" s="31"/>
      <c r="ALM33" s="31"/>
      <c r="ALN33" s="31"/>
      <c r="ALO33" s="31"/>
      <c r="ALP33" s="31"/>
      <c r="ALQ33" s="31"/>
      <c r="ALR33" s="31"/>
      <c r="ALS33" s="31"/>
      <c r="ALT33" s="31"/>
      <c r="ALU33" s="31"/>
      <c r="ALV33" s="31"/>
      <c r="ALW33" s="31"/>
      <c r="ALX33" s="31"/>
      <c r="ALY33" s="31"/>
      <c r="ALZ33" s="31"/>
      <c r="AMA33" s="31"/>
      <c r="AMB33" s="31"/>
      <c r="AMC33" s="31"/>
      <c r="AMD33" s="31"/>
      <c r="AME33" s="31"/>
      <c r="AMF33" s="31"/>
      <c r="AMG33" s="31"/>
      <c r="AMH33" s="31"/>
      <c r="AMI33" s="31"/>
      <c r="AMJ33" s="31"/>
      <c r="AMK33" s="31"/>
      <c r="AML33" s="31"/>
      <c r="AMM33" s="31"/>
      <c r="AMN33" s="31"/>
      <c r="AMO33" s="31"/>
      <c r="AMP33" s="31"/>
      <c r="AMQ33" s="31"/>
      <c r="AMR33" s="31"/>
      <c r="AMS33" s="31"/>
      <c r="AMT33" s="31"/>
      <c r="AMU33" s="31"/>
      <c r="AMV33" s="31"/>
      <c r="AMW33" s="31"/>
      <c r="AMX33" s="31"/>
      <c r="AMY33" s="31"/>
      <c r="AMZ33" s="31"/>
      <c r="ANA33" s="31"/>
      <c r="ANB33" s="31"/>
      <c r="ANC33" s="31"/>
      <c r="AND33" s="31"/>
      <c r="ANE33" s="31"/>
      <c r="ANF33" s="31"/>
      <c r="ANG33" s="31"/>
      <c r="ANH33" s="31"/>
      <c r="ANI33" s="31"/>
      <c r="ANJ33" s="31"/>
      <c r="ANK33" s="31"/>
      <c r="ANL33" s="31"/>
      <c r="ANM33" s="31"/>
      <c r="ANN33" s="31"/>
      <c r="ANO33" s="31"/>
      <c r="ANP33" s="31"/>
      <c r="ANQ33" s="31"/>
      <c r="ANR33" s="31"/>
      <c r="ANS33" s="31"/>
      <c r="ANT33" s="31"/>
      <c r="ANU33" s="31"/>
      <c r="ANV33" s="31"/>
      <c r="ANW33" s="31"/>
      <c r="ANX33" s="31"/>
      <c r="ANY33" s="31"/>
      <c r="ANZ33" s="31"/>
      <c r="AOA33" s="31"/>
      <c r="AOB33" s="31"/>
      <c r="AOC33" s="31"/>
      <c r="AOD33" s="31"/>
      <c r="AOE33" s="31"/>
      <c r="AOF33" s="31"/>
      <c r="AOG33" s="31"/>
      <c r="AOH33" s="31"/>
      <c r="AOI33" s="31"/>
      <c r="AOJ33" s="31"/>
      <c r="AOK33" s="31"/>
      <c r="AOL33" s="31"/>
      <c r="AOM33" s="31"/>
      <c r="AON33" s="31"/>
      <c r="AOO33" s="31"/>
      <c r="AOP33" s="31"/>
      <c r="AOQ33" s="31"/>
      <c r="AOR33" s="31"/>
      <c r="AOS33" s="31"/>
      <c r="AOT33" s="31"/>
      <c r="AOU33" s="31"/>
      <c r="AOV33" s="31"/>
      <c r="AOW33" s="31"/>
      <c r="AOX33" s="31"/>
      <c r="AOY33" s="31"/>
      <c r="AOZ33" s="31"/>
      <c r="APA33" s="31"/>
      <c r="APB33" s="31"/>
      <c r="APC33" s="31"/>
      <c r="APD33" s="31"/>
      <c r="APE33" s="31"/>
      <c r="APF33" s="31"/>
      <c r="APG33" s="31"/>
      <c r="APH33" s="31"/>
      <c r="API33" s="31"/>
      <c r="APJ33" s="31"/>
      <c r="APK33" s="31"/>
      <c r="APL33" s="31"/>
      <c r="APM33" s="31"/>
      <c r="APN33" s="31"/>
      <c r="APO33" s="31"/>
      <c r="APP33" s="31"/>
      <c r="APQ33" s="31"/>
      <c r="APR33" s="31"/>
      <c r="APS33" s="31"/>
      <c r="APT33" s="31"/>
      <c r="APU33" s="31"/>
      <c r="APV33" s="31"/>
      <c r="APW33" s="31"/>
      <c r="APX33" s="31"/>
      <c r="APY33" s="31"/>
      <c r="APZ33" s="31"/>
      <c r="AQA33" s="31"/>
      <c r="AQB33" s="31"/>
      <c r="AQC33" s="31"/>
      <c r="AQD33" s="31"/>
      <c r="AQE33" s="31"/>
      <c r="AQF33" s="31"/>
      <c r="AQG33" s="31"/>
      <c r="AQH33" s="31"/>
      <c r="AQI33" s="31"/>
      <c r="AQJ33" s="31"/>
      <c r="AQK33" s="31"/>
      <c r="AQL33" s="31"/>
      <c r="AQM33" s="31"/>
      <c r="AQN33" s="31"/>
      <c r="AQO33" s="31"/>
      <c r="AQP33" s="31"/>
      <c r="AQQ33" s="31"/>
      <c r="AQR33" s="31"/>
      <c r="AQS33" s="31"/>
      <c r="AQT33" s="31"/>
      <c r="AQU33" s="31"/>
      <c r="AQV33" s="31"/>
      <c r="AQW33" s="31"/>
      <c r="AQX33" s="31"/>
      <c r="AQY33" s="31"/>
      <c r="AQZ33" s="31"/>
      <c r="ARA33" s="31"/>
      <c r="ARB33" s="31"/>
      <c r="ARC33" s="31"/>
      <c r="ARD33" s="31"/>
      <c r="ARE33" s="31"/>
      <c r="ARF33" s="31"/>
      <c r="ARG33" s="31"/>
      <c r="ARH33" s="31"/>
      <c r="ARI33" s="31"/>
      <c r="ARJ33" s="31"/>
      <c r="ARK33" s="31"/>
      <c r="ARL33" s="31"/>
      <c r="ARM33" s="31"/>
      <c r="ARN33" s="31"/>
      <c r="ARO33" s="31"/>
      <c r="ARP33" s="31"/>
      <c r="ARQ33" s="31"/>
      <c r="ARR33" s="31"/>
      <c r="ARS33" s="31"/>
      <c r="ART33" s="31"/>
      <c r="ARU33" s="31"/>
      <c r="ARV33" s="31"/>
      <c r="ARW33" s="31"/>
      <c r="ARX33" s="31"/>
      <c r="ARY33" s="31"/>
      <c r="ARZ33" s="31"/>
      <c r="ASA33" s="31"/>
      <c r="ASB33" s="31"/>
      <c r="ASC33" s="31"/>
      <c r="ASD33" s="31"/>
      <c r="ASE33" s="31"/>
      <c r="ASF33" s="31"/>
      <c r="ASG33" s="31"/>
      <c r="ASH33" s="31"/>
      <c r="ASI33" s="31"/>
      <c r="ASJ33" s="31"/>
      <c r="ASK33" s="31"/>
      <c r="ASL33" s="31"/>
      <c r="ASM33" s="31"/>
      <c r="ASN33" s="31"/>
      <c r="ASO33" s="31"/>
      <c r="ASP33" s="31"/>
      <c r="ASQ33" s="31"/>
      <c r="ASR33" s="31"/>
      <c r="ASS33" s="31"/>
      <c r="AST33" s="31"/>
      <c r="ASU33" s="31"/>
      <c r="ASV33" s="31"/>
      <c r="ASW33" s="31"/>
      <c r="ASX33" s="31"/>
      <c r="ASY33" s="31"/>
      <c r="ASZ33" s="31"/>
      <c r="ATA33" s="31"/>
      <c r="ATB33" s="31"/>
      <c r="ATC33" s="31"/>
      <c r="ATD33" s="31"/>
      <c r="ATE33" s="31"/>
      <c r="ATF33" s="31"/>
      <c r="ATG33" s="31"/>
      <c r="ATH33" s="31"/>
      <c r="ATI33" s="31"/>
      <c r="ATJ33" s="31"/>
      <c r="ATK33" s="31"/>
      <c r="ATL33" s="31"/>
      <c r="ATM33" s="31"/>
      <c r="ATN33" s="31"/>
      <c r="ATO33" s="31"/>
      <c r="ATP33" s="31"/>
      <c r="ATQ33" s="31"/>
      <c r="ATR33" s="31"/>
      <c r="ATS33" s="31"/>
      <c r="ATT33" s="31"/>
      <c r="ATU33" s="31"/>
      <c r="ATV33" s="31"/>
      <c r="ATW33" s="31"/>
      <c r="ATX33" s="31"/>
      <c r="ATY33" s="31"/>
      <c r="ATZ33" s="31"/>
      <c r="AUA33" s="31"/>
      <c r="AUB33" s="31"/>
      <c r="AUC33" s="31"/>
      <c r="AUD33" s="31"/>
      <c r="AUE33" s="31"/>
      <c r="AUF33" s="31"/>
      <c r="AUG33" s="31"/>
      <c r="AUH33" s="31"/>
      <c r="AUI33" s="31"/>
      <c r="AUJ33" s="31"/>
      <c r="AUK33" s="31"/>
      <c r="AUL33" s="31"/>
      <c r="AUM33" s="31"/>
      <c r="AUN33" s="31"/>
      <c r="AUO33" s="31"/>
      <c r="AUP33" s="31"/>
      <c r="AUQ33" s="31"/>
      <c r="AUR33" s="31"/>
      <c r="AUS33" s="31"/>
      <c r="AUT33" s="31"/>
      <c r="AUU33" s="31"/>
      <c r="AUV33" s="31"/>
      <c r="AUW33" s="31"/>
      <c r="AUX33" s="31"/>
      <c r="AUY33" s="31"/>
      <c r="AUZ33" s="31"/>
      <c r="AVA33" s="31"/>
      <c r="AVB33" s="31"/>
      <c r="AVC33" s="31"/>
      <c r="AVD33" s="31"/>
      <c r="AVE33" s="31"/>
      <c r="AVF33" s="31"/>
      <c r="AVG33" s="31"/>
      <c r="AVH33" s="31"/>
      <c r="AVI33" s="31"/>
      <c r="AVJ33" s="31"/>
      <c r="AVK33" s="31"/>
      <c r="AVL33" s="31"/>
      <c r="AVM33" s="31"/>
      <c r="AVN33" s="31"/>
      <c r="AVO33" s="31"/>
      <c r="AVP33" s="31"/>
      <c r="AVQ33" s="31"/>
      <c r="AVR33" s="31"/>
      <c r="AVS33" s="31"/>
      <c r="AVT33" s="31"/>
      <c r="AVU33" s="31"/>
      <c r="AVV33" s="31"/>
      <c r="AVW33" s="31"/>
      <c r="AVX33" s="31"/>
      <c r="AVY33" s="31"/>
      <c r="AVZ33" s="31"/>
      <c r="AWA33" s="31"/>
      <c r="AWB33" s="31"/>
      <c r="AWC33" s="31"/>
      <c r="AWD33" s="31"/>
      <c r="AWE33" s="31"/>
      <c r="AWF33" s="31"/>
      <c r="AWG33" s="31"/>
      <c r="AWH33" s="31"/>
      <c r="AWI33" s="31"/>
      <c r="AWJ33" s="31"/>
      <c r="AWK33" s="31"/>
      <c r="AWL33" s="31"/>
      <c r="AWM33" s="31"/>
      <c r="AWN33" s="31"/>
      <c r="AWO33" s="31"/>
      <c r="AWP33" s="31"/>
      <c r="AWQ33" s="31"/>
      <c r="AWR33" s="31"/>
      <c r="AWS33" s="31"/>
      <c r="AWT33" s="31"/>
      <c r="AWU33" s="31"/>
      <c r="AWV33" s="31"/>
      <c r="AWW33" s="31"/>
      <c r="AWX33" s="31"/>
      <c r="AWY33" s="31"/>
      <c r="AWZ33" s="31"/>
      <c r="AXA33" s="31"/>
      <c r="AXB33" s="31"/>
      <c r="AXC33" s="31"/>
      <c r="AXD33" s="31"/>
      <c r="AXE33" s="31"/>
      <c r="AXF33" s="31"/>
      <c r="AXG33" s="31"/>
      <c r="AXH33" s="31"/>
      <c r="AXI33" s="31"/>
      <c r="AXJ33" s="31"/>
      <c r="AXK33" s="31"/>
      <c r="AXL33" s="31"/>
      <c r="AXM33" s="31"/>
      <c r="AXN33" s="31"/>
      <c r="AXO33" s="31"/>
      <c r="AXP33" s="31"/>
      <c r="AXQ33" s="31"/>
      <c r="AXR33" s="31"/>
      <c r="AXS33" s="31"/>
      <c r="AXT33" s="31"/>
      <c r="AXU33" s="31"/>
      <c r="AXV33" s="31"/>
      <c r="AXW33" s="31"/>
      <c r="AXX33" s="31"/>
      <c r="AXY33" s="31"/>
      <c r="AXZ33" s="31"/>
      <c r="AYA33" s="31"/>
      <c r="AYB33" s="31"/>
      <c r="AYC33" s="31"/>
      <c r="AYD33" s="31"/>
      <c r="AYE33" s="31"/>
      <c r="AYF33" s="31"/>
      <c r="AYG33" s="31"/>
      <c r="AYH33" s="31"/>
      <c r="AYI33" s="31"/>
      <c r="AYJ33" s="31"/>
      <c r="AYK33" s="31"/>
      <c r="AYL33" s="31"/>
      <c r="AYM33" s="31"/>
      <c r="AYN33" s="31"/>
      <c r="AYO33" s="31"/>
      <c r="AYP33" s="31"/>
      <c r="AYQ33" s="31"/>
      <c r="AYR33" s="31"/>
      <c r="AYS33" s="31"/>
      <c r="AYT33" s="31"/>
      <c r="AYU33" s="31"/>
      <c r="AYV33" s="31"/>
      <c r="AYW33" s="31"/>
      <c r="AYX33" s="31"/>
      <c r="AYY33" s="31"/>
      <c r="AYZ33" s="31"/>
      <c r="AZA33" s="31"/>
      <c r="AZB33" s="31"/>
      <c r="AZC33" s="31"/>
      <c r="AZD33" s="31"/>
      <c r="AZE33" s="31"/>
      <c r="AZF33" s="31"/>
      <c r="AZG33" s="31"/>
      <c r="AZH33" s="31"/>
      <c r="AZI33" s="31"/>
      <c r="AZJ33" s="31"/>
      <c r="AZK33" s="31"/>
      <c r="AZL33" s="31"/>
      <c r="AZM33" s="31"/>
      <c r="AZN33" s="31"/>
      <c r="AZO33" s="31"/>
      <c r="AZP33" s="31"/>
      <c r="AZQ33" s="31"/>
      <c r="AZR33" s="31"/>
      <c r="AZS33" s="31"/>
      <c r="AZT33" s="31"/>
      <c r="AZU33" s="31"/>
      <c r="AZV33" s="31"/>
      <c r="AZW33" s="31"/>
      <c r="AZX33" s="31"/>
      <c r="AZY33" s="31"/>
      <c r="AZZ33" s="31"/>
      <c r="BAA33" s="31"/>
      <c r="BAB33" s="31"/>
      <c r="BAC33" s="31"/>
      <c r="BAD33" s="31"/>
      <c r="BAE33" s="31"/>
      <c r="BAF33" s="31"/>
      <c r="BAG33" s="31"/>
      <c r="BAH33" s="31"/>
      <c r="BAI33" s="31"/>
      <c r="BAJ33" s="31"/>
      <c r="BAK33" s="31"/>
      <c r="BAL33" s="31"/>
      <c r="BAM33" s="31"/>
      <c r="BAN33" s="31"/>
      <c r="BAO33" s="31"/>
      <c r="BAP33" s="31"/>
      <c r="BAQ33" s="31"/>
      <c r="BAR33" s="31"/>
      <c r="BAS33" s="31"/>
      <c r="BAT33" s="31"/>
      <c r="BAU33" s="31"/>
      <c r="BAV33" s="31"/>
      <c r="BAW33" s="31"/>
      <c r="BAX33" s="31"/>
      <c r="BAY33" s="31"/>
      <c r="BAZ33" s="31"/>
      <c r="BBA33" s="31"/>
      <c r="BBB33" s="31"/>
      <c r="BBC33" s="31"/>
      <c r="BBD33" s="31"/>
      <c r="BBE33" s="31"/>
      <c r="BBF33" s="31"/>
      <c r="BBG33" s="31"/>
      <c r="BBH33" s="31"/>
      <c r="BBI33" s="31"/>
      <c r="BBJ33" s="31"/>
      <c r="BBK33" s="31"/>
      <c r="BBL33" s="31"/>
      <c r="BBM33" s="31"/>
      <c r="BBN33" s="31"/>
      <c r="BBO33" s="31"/>
      <c r="BBP33" s="31"/>
      <c r="BBQ33" s="31"/>
      <c r="BBR33" s="31"/>
      <c r="BBS33" s="31"/>
      <c r="BBT33" s="31"/>
      <c r="BBU33" s="31"/>
      <c r="BBV33" s="31"/>
      <c r="BBW33" s="31"/>
      <c r="BBX33" s="31"/>
      <c r="BBY33" s="31"/>
      <c r="BBZ33" s="31"/>
      <c r="BCA33" s="31"/>
      <c r="BCB33" s="31"/>
      <c r="BCC33" s="31"/>
      <c r="BCD33" s="31"/>
      <c r="BCE33" s="31"/>
      <c r="BCF33" s="31"/>
      <c r="BCG33" s="31"/>
      <c r="BCH33" s="31"/>
      <c r="BCI33" s="31"/>
      <c r="BCJ33" s="31"/>
      <c r="BCK33" s="31"/>
      <c r="BCL33" s="31"/>
      <c r="BCM33" s="31"/>
      <c r="BCN33" s="31"/>
      <c r="BCO33" s="31"/>
      <c r="BCP33" s="31"/>
      <c r="BCQ33" s="31"/>
      <c r="BCR33" s="31"/>
      <c r="BCS33" s="31"/>
      <c r="BCT33" s="31"/>
      <c r="BCU33" s="31"/>
      <c r="BCV33" s="31"/>
      <c r="BCW33" s="31"/>
      <c r="BCX33" s="31"/>
      <c r="BCY33" s="31"/>
      <c r="BCZ33" s="31"/>
      <c r="BDA33" s="31"/>
      <c r="BDB33" s="31"/>
      <c r="BDC33" s="31"/>
      <c r="BDD33" s="31"/>
      <c r="BDE33" s="31"/>
      <c r="BDF33" s="31"/>
      <c r="BDG33" s="31"/>
      <c r="BDH33" s="31"/>
      <c r="BDI33" s="31"/>
      <c r="BDJ33" s="31"/>
      <c r="BDK33" s="31"/>
      <c r="BDL33" s="31"/>
      <c r="BDM33" s="31"/>
      <c r="BDN33" s="31"/>
      <c r="BDO33" s="31"/>
      <c r="BDP33" s="31"/>
      <c r="BDQ33" s="31"/>
      <c r="BDR33" s="31"/>
      <c r="BDS33" s="31"/>
      <c r="BDT33" s="31"/>
      <c r="BDU33" s="31"/>
      <c r="BDV33" s="31"/>
      <c r="BDW33" s="31"/>
      <c r="BDX33" s="31"/>
      <c r="BDY33" s="31"/>
      <c r="BDZ33" s="31"/>
      <c r="BEA33" s="31"/>
      <c r="BEB33" s="31"/>
      <c r="BEC33" s="31"/>
      <c r="BED33" s="31"/>
      <c r="BEE33" s="31"/>
      <c r="BEF33" s="31"/>
      <c r="BEG33" s="31"/>
      <c r="BEH33" s="31"/>
      <c r="BEI33" s="31"/>
      <c r="BEJ33" s="31"/>
      <c r="BEK33" s="31"/>
      <c r="BEL33" s="31"/>
      <c r="BEM33" s="31"/>
      <c r="BEN33" s="31"/>
      <c r="BEO33" s="31"/>
      <c r="BEP33" s="31"/>
      <c r="BEQ33" s="31"/>
      <c r="BER33" s="31"/>
      <c r="BES33" s="31"/>
      <c r="BET33" s="31"/>
      <c r="BEU33" s="31"/>
      <c r="BEV33" s="31"/>
      <c r="BEW33" s="31"/>
      <c r="BEX33" s="31"/>
      <c r="BEY33" s="31"/>
      <c r="BEZ33" s="31"/>
      <c r="BFA33" s="31"/>
      <c r="BFB33" s="31"/>
      <c r="BFC33" s="31"/>
      <c r="BFD33" s="31"/>
      <c r="BFE33" s="31"/>
      <c r="BFF33" s="31"/>
      <c r="BFG33" s="31"/>
      <c r="BFH33" s="31"/>
      <c r="BFI33" s="31"/>
      <c r="BFJ33" s="31"/>
      <c r="BFK33" s="31"/>
      <c r="BFL33" s="31"/>
      <c r="BFM33" s="31"/>
      <c r="BFN33" s="31"/>
      <c r="BFO33" s="31"/>
      <c r="BFP33" s="31"/>
      <c r="BFQ33" s="31"/>
      <c r="BFR33" s="31"/>
      <c r="BFS33" s="31"/>
      <c r="BFT33" s="31"/>
      <c r="BFU33" s="31"/>
      <c r="BFV33" s="31"/>
      <c r="BFW33" s="31"/>
      <c r="BFX33" s="31"/>
      <c r="BFY33" s="31"/>
      <c r="BFZ33" s="31"/>
      <c r="BGA33" s="31"/>
      <c r="BGB33" s="31"/>
      <c r="BGC33" s="31"/>
      <c r="BGD33" s="31"/>
      <c r="BGE33" s="31"/>
      <c r="BGF33" s="31"/>
      <c r="BGG33" s="31"/>
      <c r="BGH33" s="31"/>
      <c r="BGI33" s="31"/>
      <c r="BGJ33" s="31"/>
      <c r="BGK33" s="31"/>
      <c r="BGL33" s="31"/>
      <c r="BGM33" s="31"/>
      <c r="BGN33" s="31"/>
      <c r="BGO33" s="31"/>
      <c r="BGP33" s="31"/>
      <c r="BGQ33" s="31"/>
      <c r="BGR33" s="31"/>
      <c r="BGS33" s="31"/>
      <c r="BGT33" s="31"/>
      <c r="BGU33" s="31"/>
      <c r="BGV33" s="31"/>
      <c r="BGW33" s="31"/>
      <c r="BGX33" s="31"/>
      <c r="BGY33" s="31"/>
      <c r="BGZ33" s="31"/>
      <c r="BHA33" s="31"/>
      <c r="BHB33" s="31"/>
      <c r="BHC33" s="31"/>
      <c r="BHD33" s="31"/>
      <c r="BHE33" s="31"/>
      <c r="BHF33" s="31"/>
      <c r="BHG33" s="31"/>
      <c r="BHH33" s="31"/>
      <c r="BHI33" s="31"/>
      <c r="BHJ33" s="31"/>
      <c r="BHK33" s="31"/>
      <c r="BHL33" s="31"/>
      <c r="BHM33" s="31"/>
      <c r="BHN33" s="31"/>
      <c r="BHO33" s="31"/>
      <c r="BHP33" s="31"/>
      <c r="BHQ33" s="31"/>
      <c r="BHR33" s="31"/>
      <c r="BHS33" s="31"/>
      <c r="BHT33" s="31"/>
      <c r="BHU33" s="31"/>
      <c r="BHV33" s="31"/>
      <c r="BHW33" s="31"/>
      <c r="BHX33" s="31"/>
      <c r="BHY33" s="31"/>
      <c r="BHZ33" s="31"/>
      <c r="BIA33" s="31"/>
      <c r="BIB33" s="31"/>
      <c r="BIC33" s="31"/>
      <c r="BID33" s="31"/>
      <c r="BIE33" s="31"/>
      <c r="BIF33" s="31"/>
      <c r="BIG33" s="31"/>
      <c r="BIH33" s="31"/>
      <c r="BII33" s="31"/>
      <c r="BIJ33" s="31"/>
      <c r="BIK33" s="31"/>
      <c r="BIL33" s="31"/>
      <c r="BIM33" s="31"/>
      <c r="BIN33" s="31"/>
      <c r="BIO33" s="31"/>
      <c r="BIP33" s="31"/>
      <c r="BIQ33" s="31"/>
      <c r="BIR33" s="31"/>
      <c r="BIS33" s="31"/>
      <c r="BIT33" s="31"/>
      <c r="BIU33" s="31"/>
      <c r="BIV33" s="31"/>
      <c r="BIW33" s="31"/>
      <c r="BIX33" s="31"/>
      <c r="BIY33" s="31"/>
      <c r="BIZ33" s="31"/>
      <c r="BJA33" s="31"/>
      <c r="BJB33" s="31"/>
      <c r="BJC33" s="31"/>
      <c r="BJD33" s="31"/>
      <c r="BJE33" s="31"/>
      <c r="BJF33" s="31"/>
      <c r="BJG33" s="31"/>
      <c r="BJH33" s="31"/>
      <c r="BJI33" s="31"/>
      <c r="BJJ33" s="31"/>
      <c r="BJK33" s="31"/>
      <c r="BJL33" s="31"/>
      <c r="BJM33" s="31"/>
      <c r="BJN33" s="31"/>
      <c r="BJO33" s="31"/>
      <c r="BJP33" s="31"/>
      <c r="BJQ33" s="31"/>
      <c r="BJR33" s="31"/>
      <c r="BJS33" s="31"/>
      <c r="BJT33" s="31"/>
      <c r="BJU33" s="31"/>
      <c r="BJV33" s="31"/>
      <c r="BJW33" s="31"/>
      <c r="BJX33" s="31"/>
      <c r="BJY33" s="31"/>
      <c r="BJZ33" s="31"/>
      <c r="BKA33" s="31"/>
      <c r="BKB33" s="31"/>
      <c r="BKC33" s="31"/>
      <c r="BKD33" s="31"/>
      <c r="BKE33" s="31"/>
      <c r="BKF33" s="31"/>
      <c r="BKG33" s="31"/>
      <c r="BKH33" s="31"/>
      <c r="BKI33" s="31"/>
      <c r="BKJ33" s="31"/>
      <c r="BKK33" s="31"/>
      <c r="BKL33" s="31"/>
      <c r="BKM33" s="31"/>
      <c r="BKN33" s="31"/>
      <c r="BKO33" s="31"/>
      <c r="BKP33" s="31"/>
      <c r="BKQ33" s="31"/>
      <c r="BKR33" s="31"/>
      <c r="BKS33" s="31"/>
      <c r="BKT33" s="31"/>
      <c r="BKU33" s="31"/>
      <c r="BKV33" s="31"/>
      <c r="BKW33" s="31"/>
      <c r="BKX33" s="31"/>
      <c r="BKY33" s="31"/>
      <c r="BKZ33" s="31"/>
      <c r="BLA33" s="31"/>
      <c r="BLB33" s="31"/>
      <c r="BLC33" s="31"/>
      <c r="BLD33" s="31"/>
      <c r="BLE33" s="31"/>
      <c r="BLF33" s="31"/>
      <c r="BLG33" s="31"/>
      <c r="BLH33" s="31"/>
      <c r="BLI33" s="31"/>
      <c r="BLJ33" s="31"/>
      <c r="BLK33" s="31"/>
      <c r="BLL33" s="31"/>
      <c r="BLM33" s="31"/>
      <c r="BLN33" s="31"/>
      <c r="BLO33" s="31"/>
      <c r="BLP33" s="31"/>
      <c r="BLQ33" s="31"/>
      <c r="BLR33" s="31"/>
      <c r="BLS33" s="31"/>
      <c r="BLT33" s="31"/>
      <c r="BLU33" s="31"/>
      <c r="BLV33" s="31"/>
      <c r="BLW33" s="31"/>
      <c r="BLX33" s="31"/>
      <c r="BLY33" s="31"/>
      <c r="BLZ33" s="31"/>
      <c r="BMA33" s="31"/>
      <c r="BMB33" s="31"/>
      <c r="BMC33" s="31"/>
      <c r="BMD33" s="31"/>
      <c r="BME33" s="31"/>
      <c r="BMF33" s="31"/>
      <c r="BMG33" s="31"/>
      <c r="BMH33" s="31"/>
      <c r="BMI33" s="31"/>
      <c r="BMJ33" s="31"/>
      <c r="BMK33" s="31"/>
      <c r="BML33" s="31"/>
      <c r="BMM33" s="31"/>
      <c r="BMN33" s="31"/>
      <c r="BMO33" s="31"/>
      <c r="BMP33" s="31"/>
      <c r="BMQ33" s="31"/>
      <c r="BMR33" s="31"/>
      <c r="BMS33" s="31"/>
      <c r="BMT33" s="31"/>
      <c r="BMU33" s="31"/>
      <c r="BMV33" s="31"/>
      <c r="BMW33" s="31"/>
      <c r="BMX33" s="31"/>
      <c r="BMY33" s="31"/>
      <c r="BMZ33" s="31"/>
      <c r="BNA33" s="31"/>
      <c r="BNB33" s="31"/>
      <c r="BNC33" s="31"/>
      <c r="BND33" s="31"/>
      <c r="BNE33" s="31"/>
      <c r="BNF33" s="31"/>
      <c r="BNG33" s="31"/>
      <c r="BNH33" s="31"/>
      <c r="BNI33" s="31"/>
      <c r="BNJ33" s="31"/>
      <c r="BNK33" s="31"/>
      <c r="BNL33" s="31"/>
      <c r="BNM33" s="31"/>
      <c r="BNN33" s="31"/>
      <c r="BNO33" s="31"/>
      <c r="BNP33" s="31"/>
      <c r="BNQ33" s="31"/>
      <c r="BNR33" s="31"/>
      <c r="BNS33" s="31"/>
      <c r="BNT33" s="31"/>
      <c r="BNU33" s="31"/>
      <c r="BNV33" s="31"/>
      <c r="BNW33" s="31"/>
      <c r="BNX33" s="31"/>
      <c r="BNY33" s="31"/>
      <c r="BNZ33" s="31"/>
      <c r="BOA33" s="31"/>
      <c r="BOB33" s="31"/>
      <c r="BOC33" s="31"/>
      <c r="BOD33" s="31"/>
      <c r="BOE33" s="31"/>
      <c r="BOF33" s="31"/>
      <c r="BOG33" s="31"/>
      <c r="BOH33" s="31"/>
      <c r="BOI33" s="31"/>
      <c r="BOJ33" s="31"/>
      <c r="BOK33" s="31"/>
      <c r="BOL33" s="31"/>
      <c r="BOM33" s="31"/>
      <c r="BON33" s="31"/>
      <c r="BOO33" s="31"/>
      <c r="BOP33" s="31"/>
      <c r="BOQ33" s="31"/>
      <c r="BOR33" s="31"/>
      <c r="BOS33" s="31"/>
      <c r="BOT33" s="31"/>
      <c r="BOU33" s="31"/>
      <c r="BOV33" s="31"/>
      <c r="BOW33" s="31"/>
      <c r="BOX33" s="31"/>
      <c r="BOY33" s="31"/>
      <c r="BOZ33" s="31"/>
      <c r="BPA33" s="31"/>
      <c r="BPB33" s="31"/>
      <c r="BPC33" s="31"/>
      <c r="BPD33" s="31"/>
      <c r="BPE33" s="31"/>
      <c r="BPF33" s="31"/>
      <c r="BPG33" s="31"/>
      <c r="BPH33" s="31"/>
      <c r="BPI33" s="31"/>
      <c r="BPJ33" s="31"/>
      <c r="BPK33" s="31"/>
      <c r="BPL33" s="31"/>
      <c r="BPM33" s="31"/>
      <c r="BPN33" s="31"/>
      <c r="BPO33" s="31"/>
      <c r="BPP33" s="31"/>
      <c r="BPQ33" s="31"/>
      <c r="BPR33" s="31"/>
      <c r="BPS33" s="31"/>
      <c r="BPT33" s="31"/>
      <c r="BPU33" s="31"/>
      <c r="BPV33" s="31"/>
      <c r="BPW33" s="31"/>
      <c r="BPX33" s="31"/>
      <c r="BPY33" s="31"/>
      <c r="BPZ33" s="31"/>
      <c r="BQA33" s="31"/>
      <c r="BQB33" s="31"/>
      <c r="BQC33" s="31"/>
      <c r="BQD33" s="31"/>
      <c r="BQE33" s="31"/>
      <c r="BQF33" s="31"/>
      <c r="BQG33" s="31"/>
      <c r="BQH33" s="31"/>
      <c r="BQI33" s="31"/>
      <c r="BQJ33" s="31"/>
      <c r="BQK33" s="31"/>
      <c r="BQL33" s="31"/>
      <c r="BQM33" s="31"/>
      <c r="BQN33" s="31"/>
      <c r="BQO33" s="31"/>
      <c r="BQP33" s="31"/>
      <c r="BQQ33" s="31"/>
      <c r="BQR33" s="31"/>
      <c r="BQS33" s="31"/>
      <c r="BQT33" s="31"/>
      <c r="BQU33" s="31"/>
      <c r="BQV33" s="31"/>
      <c r="BQW33" s="31"/>
      <c r="BQX33" s="31"/>
      <c r="BQY33" s="31"/>
      <c r="BQZ33" s="31"/>
      <c r="BRA33" s="31"/>
      <c r="BRB33" s="31"/>
      <c r="BRC33" s="31"/>
      <c r="BRD33" s="31"/>
      <c r="BRE33" s="31"/>
      <c r="BRF33" s="31"/>
      <c r="BRG33" s="31"/>
      <c r="BRH33" s="31"/>
      <c r="BRI33" s="31"/>
      <c r="BRJ33" s="31"/>
      <c r="BRK33" s="31"/>
      <c r="BRL33" s="31"/>
      <c r="BRM33" s="31"/>
      <c r="BRN33" s="31"/>
      <c r="BRO33" s="31"/>
      <c r="BRP33" s="31"/>
      <c r="BRQ33" s="31"/>
      <c r="BRR33" s="31"/>
      <c r="BRS33" s="31"/>
      <c r="BRT33" s="31"/>
      <c r="BRU33" s="31"/>
      <c r="BRV33" s="31"/>
      <c r="BRW33" s="31"/>
      <c r="BRX33" s="31"/>
      <c r="BRY33" s="31"/>
      <c r="BRZ33" s="31"/>
      <c r="BSA33" s="31"/>
      <c r="BSB33" s="31"/>
      <c r="BSC33" s="31"/>
      <c r="BSD33" s="31"/>
      <c r="BSE33" s="31"/>
      <c r="BSF33" s="31"/>
      <c r="BSG33" s="31"/>
      <c r="BSH33" s="31"/>
      <c r="BSI33" s="31"/>
      <c r="BSJ33" s="31"/>
      <c r="BSK33" s="31"/>
      <c r="BSL33" s="31"/>
      <c r="BSM33" s="31"/>
      <c r="BSN33" s="31"/>
      <c r="BSO33" s="31"/>
      <c r="BSP33" s="31"/>
      <c r="BSQ33" s="31"/>
      <c r="BSR33" s="31"/>
      <c r="BSS33" s="31"/>
      <c r="BST33" s="31"/>
      <c r="BSU33" s="31"/>
      <c r="BSV33" s="31"/>
      <c r="BSW33" s="31"/>
      <c r="BSX33" s="31"/>
      <c r="BSY33" s="31"/>
      <c r="BSZ33" s="31"/>
      <c r="BTA33" s="31"/>
      <c r="BTB33" s="31"/>
      <c r="BTC33" s="31"/>
      <c r="BTD33" s="31"/>
      <c r="BTE33" s="31"/>
      <c r="BTF33" s="31"/>
      <c r="BTG33" s="31"/>
      <c r="BTH33" s="31"/>
      <c r="BTI33" s="31"/>
      <c r="BTJ33" s="31"/>
      <c r="BTK33" s="31"/>
      <c r="BTL33" s="31"/>
      <c r="BTM33" s="31"/>
      <c r="BTN33" s="31"/>
      <c r="BTO33" s="31"/>
      <c r="BTP33" s="31"/>
      <c r="BTQ33" s="31"/>
      <c r="BTR33" s="31"/>
      <c r="BTS33" s="31"/>
      <c r="BTT33" s="31"/>
      <c r="BTU33" s="31"/>
      <c r="BTV33" s="31"/>
      <c r="BTW33" s="31"/>
      <c r="BTX33" s="31"/>
      <c r="BTY33" s="31"/>
      <c r="BTZ33" s="31"/>
      <c r="BUA33" s="31"/>
      <c r="BUB33" s="31"/>
      <c r="BUC33" s="31"/>
      <c r="BUD33" s="31"/>
      <c r="BUE33" s="31"/>
      <c r="BUF33" s="31"/>
      <c r="BUG33" s="31"/>
      <c r="BUH33" s="31"/>
      <c r="BUI33" s="31"/>
      <c r="BUJ33" s="31"/>
      <c r="BUK33" s="31"/>
      <c r="BUL33" s="31"/>
      <c r="BUM33" s="31"/>
      <c r="BUN33" s="31"/>
      <c r="BUO33" s="31"/>
      <c r="BUP33" s="31"/>
      <c r="BUQ33" s="31"/>
      <c r="BUR33" s="31"/>
      <c r="BUS33" s="31"/>
      <c r="BUT33" s="31"/>
      <c r="BUU33" s="31"/>
      <c r="BUV33" s="31"/>
      <c r="BUW33" s="31"/>
      <c r="BUX33" s="31"/>
      <c r="BUY33" s="31"/>
      <c r="BUZ33" s="31"/>
      <c r="BVA33" s="31"/>
      <c r="BVB33" s="31"/>
      <c r="BVC33" s="31"/>
      <c r="BVD33" s="31"/>
      <c r="BVE33" s="31"/>
      <c r="BVF33" s="31"/>
      <c r="BVG33" s="31"/>
      <c r="BVH33" s="31"/>
      <c r="BVI33" s="31"/>
      <c r="BVJ33" s="31"/>
      <c r="BVK33" s="31"/>
      <c r="BVL33" s="31"/>
      <c r="BVM33" s="31"/>
      <c r="BVN33" s="31"/>
      <c r="BVO33" s="31"/>
      <c r="BVP33" s="31"/>
      <c r="BVQ33" s="31"/>
      <c r="BVR33" s="31"/>
      <c r="BVS33" s="31"/>
      <c r="BVT33" s="31"/>
      <c r="BVU33" s="31"/>
      <c r="BVV33" s="31"/>
      <c r="BVW33" s="31"/>
      <c r="BVX33" s="31"/>
      <c r="BVY33" s="31"/>
      <c r="BVZ33" s="31"/>
      <c r="BWA33" s="31"/>
      <c r="BWB33" s="31"/>
      <c r="BWC33" s="31"/>
      <c r="BWD33" s="31"/>
      <c r="BWE33" s="31"/>
      <c r="BWF33" s="31"/>
      <c r="BWG33" s="31"/>
      <c r="BWH33" s="31"/>
      <c r="BWI33" s="31"/>
      <c r="BWJ33" s="31"/>
      <c r="BWK33" s="31"/>
      <c r="BWL33" s="31"/>
      <c r="BWM33" s="31"/>
      <c r="BWN33" s="31"/>
      <c r="BWO33" s="31"/>
      <c r="BWP33" s="31"/>
      <c r="BWQ33" s="31"/>
      <c r="BWR33" s="31"/>
      <c r="BWS33" s="31"/>
      <c r="BWT33" s="31"/>
      <c r="BWU33" s="31"/>
      <c r="BWV33" s="31"/>
      <c r="BWW33" s="31"/>
      <c r="BWX33" s="31"/>
      <c r="BWY33" s="31"/>
      <c r="BWZ33" s="31"/>
      <c r="BXA33" s="31"/>
      <c r="BXB33" s="31"/>
      <c r="BXC33" s="31"/>
      <c r="BXD33" s="31"/>
      <c r="BXE33" s="31"/>
      <c r="BXF33" s="31"/>
      <c r="BXG33" s="31"/>
      <c r="BXH33" s="31"/>
      <c r="BXI33" s="31"/>
      <c r="BXJ33" s="31"/>
      <c r="BXK33" s="31"/>
      <c r="BXL33" s="31"/>
      <c r="BXM33" s="31"/>
      <c r="BXN33" s="31"/>
      <c r="BXO33" s="31"/>
      <c r="BXP33" s="31"/>
      <c r="BXQ33" s="31"/>
      <c r="BXR33" s="31"/>
      <c r="BXS33" s="31"/>
      <c r="BXT33" s="31"/>
      <c r="BXU33" s="31"/>
      <c r="BXV33" s="31"/>
      <c r="BXW33" s="31"/>
      <c r="BXX33" s="31"/>
      <c r="BXY33" s="31"/>
      <c r="BXZ33" s="31"/>
      <c r="BYA33" s="31"/>
      <c r="BYB33" s="31"/>
      <c r="BYC33" s="31"/>
      <c r="BYD33" s="31"/>
      <c r="BYE33" s="31"/>
      <c r="BYF33" s="31"/>
      <c r="BYG33" s="31"/>
      <c r="BYH33" s="31"/>
      <c r="BYI33" s="31"/>
      <c r="BYJ33" s="31"/>
      <c r="BYK33" s="31"/>
      <c r="BYL33" s="31"/>
      <c r="BYM33" s="31"/>
      <c r="BYN33" s="31"/>
      <c r="BYO33" s="31"/>
      <c r="BYP33" s="31"/>
      <c r="BYQ33" s="31"/>
      <c r="BYR33" s="31"/>
      <c r="BYS33" s="31"/>
      <c r="BYT33" s="31"/>
      <c r="BYU33" s="31"/>
      <c r="BYV33" s="31"/>
      <c r="BYW33" s="31"/>
      <c r="BYX33" s="31"/>
      <c r="BYY33" s="31"/>
      <c r="BYZ33" s="31"/>
      <c r="BZA33" s="31"/>
      <c r="BZB33" s="31"/>
      <c r="BZC33" s="31"/>
      <c r="BZD33" s="31"/>
      <c r="BZE33" s="31"/>
      <c r="BZF33" s="31"/>
      <c r="BZG33" s="31"/>
      <c r="BZH33" s="31"/>
      <c r="BZI33" s="31"/>
      <c r="BZJ33" s="31"/>
      <c r="BZK33" s="31"/>
      <c r="BZL33" s="31"/>
      <c r="BZM33" s="31"/>
      <c r="BZN33" s="31"/>
      <c r="BZO33" s="31"/>
      <c r="BZP33" s="31"/>
      <c r="BZQ33" s="31"/>
      <c r="BZR33" s="31"/>
      <c r="BZS33" s="31"/>
      <c r="BZT33" s="31"/>
      <c r="BZU33" s="31"/>
      <c r="BZV33" s="31"/>
      <c r="BZW33" s="31"/>
      <c r="BZX33" s="31"/>
      <c r="BZY33" s="31"/>
      <c r="BZZ33" s="31"/>
      <c r="CAA33" s="31"/>
      <c r="CAB33" s="31"/>
      <c r="CAC33" s="31"/>
      <c r="CAD33" s="31"/>
      <c r="CAE33" s="31"/>
      <c r="CAF33" s="31"/>
      <c r="CAG33" s="31"/>
      <c r="CAH33" s="31"/>
      <c r="CAI33" s="31"/>
      <c r="CAJ33" s="31"/>
      <c r="CAK33" s="31"/>
      <c r="CAL33" s="31"/>
      <c r="CAM33" s="31"/>
      <c r="CAN33" s="31"/>
      <c r="CAO33" s="31"/>
      <c r="CAP33" s="31"/>
      <c r="CAQ33" s="31"/>
      <c r="CAR33" s="31"/>
      <c r="CAS33" s="31"/>
      <c r="CAT33" s="31"/>
      <c r="CAU33" s="31"/>
      <c r="CAV33" s="31"/>
      <c r="CAW33" s="31"/>
      <c r="CAX33" s="31"/>
      <c r="CAY33" s="31"/>
      <c r="CAZ33" s="31"/>
      <c r="CBA33" s="31"/>
      <c r="CBB33" s="31"/>
      <c r="CBC33" s="31"/>
      <c r="CBD33" s="31"/>
      <c r="CBE33" s="31"/>
      <c r="CBF33" s="31"/>
      <c r="CBG33" s="31"/>
      <c r="CBH33" s="31"/>
      <c r="CBI33" s="31"/>
      <c r="CBJ33" s="31"/>
      <c r="CBK33" s="31"/>
      <c r="CBL33" s="31"/>
      <c r="CBM33" s="31"/>
      <c r="CBN33" s="31"/>
      <c r="CBO33" s="31"/>
      <c r="CBP33" s="31"/>
      <c r="CBQ33" s="31"/>
      <c r="CBR33" s="31"/>
      <c r="CBS33" s="31"/>
      <c r="CBT33" s="31"/>
      <c r="CBU33" s="31"/>
      <c r="CBV33" s="31"/>
      <c r="CBW33" s="31"/>
      <c r="CBX33" s="31"/>
      <c r="CBY33" s="31"/>
      <c r="CBZ33" s="31"/>
      <c r="CCA33" s="31"/>
      <c r="CCB33" s="31"/>
      <c r="CCC33" s="31"/>
      <c r="CCD33" s="31"/>
      <c r="CCE33" s="31"/>
      <c r="CCF33" s="31"/>
      <c r="CCG33" s="31"/>
      <c r="CCH33" s="31"/>
      <c r="CCI33" s="31"/>
      <c r="CCJ33" s="31"/>
      <c r="CCK33" s="31"/>
      <c r="CCL33" s="31"/>
      <c r="CCM33" s="31"/>
      <c r="CCN33" s="31"/>
      <c r="CCO33" s="31"/>
      <c r="CCP33" s="31"/>
      <c r="CCQ33" s="31"/>
      <c r="CCR33" s="31"/>
      <c r="CCS33" s="31"/>
      <c r="CCT33" s="31"/>
      <c r="CCU33" s="31"/>
      <c r="CCV33" s="31"/>
      <c r="CCW33" s="31"/>
      <c r="CCX33" s="31"/>
      <c r="CCY33" s="31"/>
      <c r="CCZ33" s="31"/>
      <c r="CDA33" s="31"/>
      <c r="CDB33" s="31"/>
      <c r="CDC33" s="31"/>
      <c r="CDD33" s="31"/>
      <c r="CDE33" s="31"/>
      <c r="CDF33" s="31"/>
      <c r="CDG33" s="31"/>
      <c r="CDH33" s="31"/>
      <c r="CDI33" s="31"/>
      <c r="CDJ33" s="31"/>
      <c r="CDK33" s="31"/>
      <c r="CDL33" s="31"/>
      <c r="CDM33" s="31"/>
      <c r="CDN33" s="31"/>
      <c r="CDO33" s="31"/>
      <c r="CDP33" s="31"/>
      <c r="CDQ33" s="31"/>
      <c r="CDR33" s="31"/>
      <c r="CDS33" s="31"/>
      <c r="CDT33" s="31"/>
      <c r="CDU33" s="31"/>
      <c r="CDV33" s="31"/>
      <c r="CDW33" s="31"/>
      <c r="CDX33" s="31"/>
      <c r="CDY33" s="31"/>
      <c r="CDZ33" s="31"/>
      <c r="CEA33" s="31"/>
      <c r="CEB33" s="31"/>
      <c r="CEC33" s="31"/>
      <c r="CED33" s="31"/>
      <c r="CEE33" s="31"/>
      <c r="CEF33" s="31"/>
      <c r="CEG33" s="31"/>
      <c r="CEH33" s="31"/>
      <c r="CEI33" s="31"/>
      <c r="CEJ33" s="31"/>
      <c r="CEK33" s="31"/>
      <c r="CEL33" s="31"/>
      <c r="CEM33" s="31"/>
      <c r="CEN33" s="31"/>
      <c r="CEO33" s="31"/>
      <c r="CEP33" s="31"/>
      <c r="CEQ33" s="31"/>
      <c r="CER33" s="31"/>
      <c r="CES33" s="31"/>
      <c r="CET33" s="31"/>
      <c r="CEU33" s="31"/>
      <c r="CEV33" s="31"/>
      <c r="CEW33" s="31"/>
      <c r="CEX33" s="31"/>
      <c r="CEY33" s="31"/>
      <c r="CEZ33" s="31"/>
      <c r="CFA33" s="31"/>
      <c r="CFB33" s="31"/>
      <c r="CFC33" s="31"/>
      <c r="CFD33" s="31"/>
      <c r="CFE33" s="31"/>
      <c r="CFF33" s="31"/>
      <c r="CFG33" s="31"/>
      <c r="CFH33" s="31"/>
      <c r="CFI33" s="31"/>
      <c r="CFJ33" s="31"/>
      <c r="CFK33" s="31"/>
      <c r="CFL33" s="31"/>
      <c r="CFM33" s="31"/>
      <c r="CFN33" s="31"/>
      <c r="CFO33" s="31"/>
      <c r="CFP33" s="31"/>
      <c r="CFQ33" s="31"/>
      <c r="CFR33" s="31"/>
      <c r="CFS33" s="31"/>
      <c r="CFT33" s="31"/>
      <c r="CFU33" s="31"/>
      <c r="CFV33" s="31"/>
      <c r="CFW33" s="31"/>
      <c r="CFX33" s="31"/>
      <c r="CFY33" s="31"/>
      <c r="CFZ33" s="31"/>
      <c r="CGA33" s="31"/>
      <c r="CGB33" s="31"/>
      <c r="CGC33" s="31"/>
      <c r="CGD33" s="31"/>
      <c r="CGE33" s="31"/>
      <c r="CGF33" s="31"/>
      <c r="CGG33" s="31"/>
      <c r="CGH33" s="31"/>
      <c r="CGI33" s="31"/>
      <c r="CGJ33" s="31"/>
      <c r="CGK33" s="31"/>
      <c r="CGL33" s="31"/>
      <c r="CGM33" s="31"/>
      <c r="CGN33" s="31"/>
      <c r="CGO33" s="31"/>
      <c r="CGP33" s="31"/>
      <c r="CGQ33" s="31"/>
      <c r="CGR33" s="31"/>
      <c r="CGS33" s="31"/>
      <c r="CGT33" s="31"/>
      <c r="CGU33" s="31"/>
      <c r="CGV33" s="31"/>
      <c r="CGW33" s="31"/>
      <c r="CGX33" s="31"/>
      <c r="CGY33" s="31"/>
      <c r="CGZ33" s="31"/>
      <c r="CHA33" s="31"/>
      <c r="CHB33" s="31"/>
      <c r="CHC33" s="31"/>
      <c r="CHD33" s="31"/>
      <c r="CHE33" s="31"/>
      <c r="CHF33" s="31"/>
      <c r="CHG33" s="31"/>
      <c r="CHH33" s="31"/>
      <c r="CHI33" s="31"/>
      <c r="CHJ33" s="31"/>
      <c r="CHK33" s="31"/>
      <c r="CHL33" s="31"/>
      <c r="CHM33" s="31"/>
      <c r="CHN33" s="31"/>
      <c r="CHO33" s="31"/>
      <c r="CHP33" s="31"/>
      <c r="CHQ33" s="31"/>
      <c r="CHR33" s="31"/>
      <c r="CHS33" s="31"/>
      <c r="CHT33" s="31"/>
      <c r="CHU33" s="31"/>
      <c r="CHV33" s="31"/>
      <c r="CHW33" s="31"/>
      <c r="CHX33" s="31"/>
      <c r="CHY33" s="31"/>
      <c r="CHZ33" s="31"/>
      <c r="CIA33" s="31"/>
      <c r="CIB33" s="31"/>
      <c r="CIC33" s="31"/>
      <c r="CID33" s="31"/>
      <c r="CIE33" s="31"/>
      <c r="CIF33" s="31"/>
      <c r="CIG33" s="31"/>
      <c r="CIH33" s="31"/>
      <c r="CII33" s="31"/>
      <c r="CIJ33" s="31"/>
      <c r="CIK33" s="31"/>
      <c r="CIL33" s="31"/>
      <c r="CIM33" s="31"/>
      <c r="CIN33" s="31"/>
      <c r="CIO33" s="31"/>
      <c r="CIP33" s="31"/>
      <c r="CIQ33" s="31"/>
      <c r="CIR33" s="31"/>
      <c r="CIS33" s="31"/>
      <c r="CIT33" s="31"/>
      <c r="CIU33" s="31"/>
      <c r="CIV33" s="31"/>
      <c r="CIW33" s="31"/>
      <c r="CIX33" s="31"/>
      <c r="CIY33" s="31"/>
      <c r="CIZ33" s="31"/>
      <c r="CJA33" s="31"/>
      <c r="CJB33" s="31"/>
      <c r="CJC33" s="31"/>
      <c r="CJD33" s="31"/>
      <c r="CJE33" s="31"/>
      <c r="CJF33" s="31"/>
      <c r="CJG33" s="31"/>
      <c r="CJH33" s="31"/>
      <c r="CJI33" s="31"/>
      <c r="CJJ33" s="31"/>
      <c r="CJK33" s="31"/>
      <c r="CJL33" s="31"/>
      <c r="CJM33" s="31"/>
      <c r="CJN33" s="31"/>
      <c r="CJO33" s="31"/>
      <c r="CJP33" s="31"/>
      <c r="CJQ33" s="31"/>
      <c r="CJR33" s="31"/>
      <c r="CJS33" s="31"/>
      <c r="CJT33" s="31"/>
      <c r="CJU33" s="31"/>
      <c r="CJV33" s="31"/>
      <c r="CJW33" s="31"/>
      <c r="CJX33" s="31"/>
      <c r="CJY33" s="31"/>
      <c r="CJZ33" s="31"/>
      <c r="CKA33" s="31"/>
      <c r="CKB33" s="31"/>
      <c r="CKC33" s="31"/>
      <c r="CKD33" s="31"/>
      <c r="CKE33" s="31"/>
      <c r="CKF33" s="31"/>
      <c r="CKG33" s="31"/>
      <c r="CKH33" s="31"/>
      <c r="CKI33" s="31"/>
      <c r="CKJ33" s="31"/>
      <c r="CKK33" s="31"/>
      <c r="CKL33" s="31"/>
      <c r="CKM33" s="31"/>
      <c r="CKN33" s="31"/>
      <c r="CKO33" s="31"/>
      <c r="CKP33" s="31"/>
      <c r="CKQ33" s="31"/>
      <c r="CKR33" s="31"/>
      <c r="CKS33" s="31"/>
      <c r="CKT33" s="31"/>
      <c r="CKU33" s="31"/>
      <c r="CKV33" s="31"/>
      <c r="CKW33" s="31"/>
      <c r="CKX33" s="31"/>
      <c r="CKY33" s="31"/>
      <c r="CKZ33" s="31"/>
      <c r="CLA33" s="31"/>
      <c r="CLB33" s="31"/>
      <c r="CLC33" s="31"/>
      <c r="CLD33" s="31"/>
      <c r="CLE33" s="31"/>
      <c r="CLF33" s="31"/>
      <c r="CLG33" s="31"/>
      <c r="CLH33" s="31"/>
      <c r="CLI33" s="31"/>
      <c r="CLJ33" s="31"/>
      <c r="CLK33" s="31"/>
      <c r="CLL33" s="31"/>
      <c r="CLM33" s="31"/>
      <c r="CLN33" s="31"/>
      <c r="CLO33" s="31"/>
      <c r="CLP33" s="31"/>
      <c r="CLQ33" s="31"/>
      <c r="CLR33" s="31"/>
      <c r="CLS33" s="31"/>
      <c r="CLT33" s="31"/>
      <c r="CLU33" s="31"/>
      <c r="CLV33" s="31"/>
      <c r="CLW33" s="31"/>
      <c r="CLX33" s="31"/>
      <c r="CLY33" s="31"/>
      <c r="CLZ33" s="31"/>
      <c r="CMA33" s="31"/>
      <c r="CMB33" s="31"/>
      <c r="CMC33" s="31"/>
      <c r="CMD33" s="31"/>
      <c r="CME33" s="31"/>
      <c r="CMF33" s="31"/>
      <c r="CMG33" s="31"/>
      <c r="CMH33" s="31"/>
      <c r="CMI33" s="31"/>
      <c r="CMJ33" s="31"/>
      <c r="CMK33" s="31"/>
      <c r="CML33" s="31"/>
      <c r="CMM33" s="31"/>
      <c r="CMN33" s="31"/>
      <c r="CMO33" s="31"/>
      <c r="CMP33" s="31"/>
      <c r="CMQ33" s="31"/>
      <c r="CMR33" s="31"/>
      <c r="CMS33" s="31"/>
      <c r="CMT33" s="31"/>
      <c r="CMU33" s="31"/>
      <c r="CMV33" s="31"/>
      <c r="CMW33" s="31"/>
      <c r="CMX33" s="31"/>
      <c r="CMY33" s="31"/>
      <c r="CMZ33" s="31"/>
      <c r="CNA33" s="31"/>
      <c r="CNB33" s="31"/>
      <c r="CNC33" s="31"/>
      <c r="CND33" s="31"/>
      <c r="CNE33" s="31"/>
      <c r="CNF33" s="31"/>
      <c r="CNG33" s="31"/>
      <c r="CNH33" s="31"/>
      <c r="CNI33" s="31"/>
      <c r="CNJ33" s="31"/>
      <c r="CNK33" s="31"/>
      <c r="CNL33" s="31"/>
      <c r="CNM33" s="31"/>
      <c r="CNN33" s="31"/>
      <c r="CNO33" s="31"/>
      <c r="CNP33" s="31"/>
      <c r="CNQ33" s="31"/>
      <c r="CNR33" s="31"/>
      <c r="CNS33" s="31"/>
      <c r="CNT33" s="31"/>
      <c r="CNU33" s="31"/>
      <c r="CNV33" s="31"/>
      <c r="CNW33" s="31"/>
      <c r="CNX33" s="31"/>
      <c r="CNY33" s="31"/>
      <c r="CNZ33" s="31"/>
      <c r="COA33" s="31"/>
      <c r="COB33" s="31"/>
      <c r="COC33" s="31"/>
      <c r="COD33" s="31"/>
      <c r="COE33" s="31"/>
      <c r="COF33" s="31"/>
      <c r="COG33" s="31"/>
      <c r="COH33" s="31"/>
      <c r="COI33" s="31"/>
      <c r="COJ33" s="31"/>
      <c r="COK33" s="31"/>
      <c r="COL33" s="31"/>
      <c r="COM33" s="31"/>
      <c r="CON33" s="31"/>
      <c r="COO33" s="31"/>
      <c r="COP33" s="31"/>
      <c r="COQ33" s="31"/>
      <c r="COR33" s="31"/>
      <c r="COS33" s="31"/>
      <c r="COT33" s="31"/>
      <c r="COU33" s="31"/>
      <c r="COV33" s="31"/>
      <c r="COW33" s="31"/>
      <c r="COX33" s="31"/>
      <c r="COY33" s="31"/>
      <c r="COZ33" s="31"/>
      <c r="CPA33" s="31"/>
      <c r="CPB33" s="31"/>
      <c r="CPC33" s="31"/>
      <c r="CPD33" s="31"/>
      <c r="CPE33" s="31"/>
      <c r="CPF33" s="31"/>
      <c r="CPG33" s="31"/>
      <c r="CPH33" s="31"/>
      <c r="CPI33" s="31"/>
      <c r="CPJ33" s="31"/>
      <c r="CPK33" s="31"/>
      <c r="CPL33" s="31"/>
      <c r="CPM33" s="31"/>
      <c r="CPN33" s="31"/>
      <c r="CPO33" s="31"/>
      <c r="CPP33" s="31"/>
      <c r="CPQ33" s="31"/>
      <c r="CPR33" s="31"/>
      <c r="CPS33" s="31"/>
      <c r="CPT33" s="31"/>
      <c r="CPU33" s="31"/>
      <c r="CPV33" s="31"/>
      <c r="CPW33" s="31"/>
      <c r="CPX33" s="31"/>
      <c r="CPY33" s="31"/>
      <c r="CPZ33" s="31"/>
      <c r="CQA33" s="31"/>
      <c r="CQB33" s="31"/>
      <c r="CQC33" s="31"/>
      <c r="CQD33" s="31"/>
      <c r="CQE33" s="31"/>
      <c r="CQF33" s="31"/>
      <c r="CQG33" s="31"/>
      <c r="CQH33" s="31"/>
      <c r="CQI33" s="31"/>
      <c r="CQJ33" s="31"/>
      <c r="CQK33" s="31"/>
      <c r="CQL33" s="31"/>
      <c r="CQM33" s="31"/>
      <c r="CQN33" s="31"/>
      <c r="CQO33" s="31"/>
      <c r="CQP33" s="31"/>
      <c r="CQQ33" s="31"/>
      <c r="CQR33" s="31"/>
      <c r="CQS33" s="31"/>
      <c r="CQT33" s="31"/>
      <c r="CQU33" s="31"/>
      <c r="CQV33" s="31"/>
      <c r="CQW33" s="31"/>
      <c r="CQX33" s="31"/>
      <c r="CQY33" s="31"/>
      <c r="CQZ33" s="31"/>
      <c r="CRA33" s="31"/>
      <c r="CRB33" s="31"/>
      <c r="CRC33" s="31"/>
      <c r="CRD33" s="31"/>
      <c r="CRE33" s="31"/>
      <c r="CRF33" s="31"/>
      <c r="CRG33" s="31"/>
      <c r="CRH33" s="31"/>
      <c r="CRI33" s="31"/>
      <c r="CRJ33" s="31"/>
      <c r="CRK33" s="31"/>
      <c r="CRL33" s="31"/>
      <c r="CRM33" s="31"/>
      <c r="CRN33" s="31"/>
      <c r="CRO33" s="31"/>
      <c r="CRP33" s="31"/>
      <c r="CRQ33" s="31"/>
      <c r="CRR33" s="31"/>
      <c r="CRS33" s="31"/>
      <c r="CRT33" s="31"/>
      <c r="CRU33" s="31"/>
      <c r="CRV33" s="31"/>
      <c r="CRW33" s="31"/>
      <c r="CRX33" s="31"/>
      <c r="CRY33" s="31"/>
      <c r="CRZ33" s="31"/>
      <c r="CSA33" s="31"/>
      <c r="CSB33" s="31"/>
      <c r="CSC33" s="31"/>
      <c r="CSD33" s="31"/>
      <c r="CSE33" s="31"/>
      <c r="CSF33" s="31"/>
      <c r="CSG33" s="31"/>
      <c r="CSH33" s="31"/>
      <c r="CSI33" s="31"/>
      <c r="CSJ33" s="31"/>
      <c r="CSK33" s="31"/>
      <c r="CSL33" s="31"/>
      <c r="CSM33" s="31"/>
      <c r="CSN33" s="31"/>
      <c r="CSO33" s="31"/>
      <c r="CSP33" s="31"/>
      <c r="CSQ33" s="31"/>
      <c r="CSR33" s="31"/>
      <c r="CSS33" s="31"/>
      <c r="CST33" s="31"/>
      <c r="CSU33" s="31"/>
      <c r="CSV33" s="31"/>
      <c r="CSW33" s="31"/>
      <c r="CSX33" s="31"/>
      <c r="CSY33" s="31"/>
      <c r="CSZ33" s="31"/>
      <c r="CTA33" s="31"/>
      <c r="CTB33" s="31"/>
      <c r="CTC33" s="31"/>
      <c r="CTD33" s="31"/>
      <c r="CTE33" s="31"/>
      <c r="CTF33" s="31"/>
      <c r="CTG33" s="31"/>
      <c r="CTH33" s="31"/>
      <c r="CTI33" s="31"/>
      <c r="CTJ33" s="31"/>
      <c r="CTK33" s="31"/>
      <c r="CTL33" s="31"/>
      <c r="CTM33" s="31"/>
      <c r="CTN33" s="31"/>
      <c r="CTO33" s="31"/>
      <c r="CTP33" s="31"/>
      <c r="CTQ33" s="31"/>
      <c r="CTR33" s="31"/>
      <c r="CTS33" s="31"/>
      <c r="CTT33" s="31"/>
      <c r="CTU33" s="31"/>
      <c r="CTV33" s="31"/>
      <c r="CTW33" s="31"/>
      <c r="CTX33" s="31"/>
      <c r="CTY33" s="31"/>
      <c r="CTZ33" s="31"/>
      <c r="CUA33" s="31"/>
      <c r="CUB33" s="31"/>
      <c r="CUC33" s="31"/>
      <c r="CUD33" s="31"/>
      <c r="CUE33" s="31"/>
      <c r="CUF33" s="31"/>
      <c r="CUG33" s="31"/>
      <c r="CUH33" s="31"/>
      <c r="CUI33" s="31"/>
      <c r="CUJ33" s="31"/>
      <c r="CUK33" s="31"/>
      <c r="CUL33" s="31"/>
      <c r="CUM33" s="31"/>
      <c r="CUN33" s="31"/>
      <c r="CUO33" s="31"/>
      <c r="CUP33" s="31"/>
      <c r="CUQ33" s="31"/>
      <c r="CUR33" s="31"/>
      <c r="CUS33" s="31"/>
      <c r="CUT33" s="31"/>
      <c r="CUU33" s="31"/>
      <c r="CUV33" s="31"/>
      <c r="CUW33" s="31"/>
      <c r="CUX33" s="31"/>
      <c r="CUY33" s="31"/>
      <c r="CUZ33" s="31"/>
      <c r="CVA33" s="31"/>
      <c r="CVB33" s="31"/>
      <c r="CVC33" s="31"/>
      <c r="CVD33" s="31"/>
      <c r="CVE33" s="31"/>
      <c r="CVF33" s="31"/>
      <c r="CVG33" s="31"/>
      <c r="CVH33" s="31"/>
      <c r="CVI33" s="31"/>
      <c r="CVJ33" s="31"/>
      <c r="CVK33" s="31"/>
      <c r="CVL33" s="31"/>
      <c r="CVM33" s="31"/>
      <c r="CVN33" s="31"/>
      <c r="CVO33" s="31"/>
      <c r="CVP33" s="31"/>
      <c r="CVQ33" s="31"/>
      <c r="CVR33" s="31"/>
      <c r="CVS33" s="31"/>
      <c r="CVT33" s="31"/>
      <c r="CVU33" s="31"/>
      <c r="CVV33" s="31"/>
      <c r="CVW33" s="31"/>
      <c r="CVX33" s="31"/>
      <c r="CVY33" s="31"/>
      <c r="CVZ33" s="31"/>
      <c r="CWA33" s="31"/>
      <c r="CWB33" s="31"/>
      <c r="CWC33" s="31"/>
      <c r="CWD33" s="31"/>
      <c r="CWE33" s="31"/>
      <c r="CWF33" s="31"/>
      <c r="CWG33" s="31"/>
      <c r="CWH33" s="31"/>
      <c r="CWI33" s="31"/>
      <c r="CWJ33" s="31"/>
      <c r="CWK33" s="31"/>
      <c r="CWL33" s="31"/>
      <c r="CWM33" s="31"/>
      <c r="CWN33" s="31"/>
      <c r="CWO33" s="31"/>
      <c r="CWP33" s="31"/>
      <c r="CWQ33" s="31"/>
      <c r="CWR33" s="31"/>
      <c r="CWS33" s="31"/>
      <c r="CWT33" s="31"/>
      <c r="CWU33" s="31"/>
      <c r="CWV33" s="31"/>
      <c r="CWW33" s="31"/>
      <c r="CWX33" s="31"/>
      <c r="CWY33" s="31"/>
      <c r="CWZ33" s="31"/>
      <c r="CXA33" s="31"/>
      <c r="CXB33" s="31"/>
      <c r="CXC33" s="31"/>
      <c r="CXD33" s="31"/>
      <c r="CXE33" s="31"/>
      <c r="CXF33" s="31"/>
      <c r="CXG33" s="31"/>
      <c r="CXH33" s="31"/>
      <c r="CXI33" s="31"/>
      <c r="CXJ33" s="31"/>
      <c r="CXK33" s="31"/>
      <c r="CXL33" s="31"/>
      <c r="CXM33" s="31"/>
      <c r="CXN33" s="31"/>
      <c r="CXO33" s="31"/>
      <c r="CXP33" s="31"/>
      <c r="CXQ33" s="31"/>
      <c r="CXR33" s="31"/>
      <c r="CXS33" s="31"/>
      <c r="CXT33" s="31"/>
      <c r="CXU33" s="31"/>
      <c r="CXV33" s="31"/>
      <c r="CXW33" s="31"/>
      <c r="CXX33" s="31"/>
      <c r="CXY33" s="31"/>
      <c r="CXZ33" s="31"/>
      <c r="CYA33" s="31"/>
      <c r="CYB33" s="31"/>
      <c r="CYC33" s="31"/>
      <c r="CYD33" s="31"/>
      <c r="CYE33" s="31"/>
      <c r="CYF33" s="31"/>
      <c r="CYG33" s="31"/>
      <c r="CYH33" s="31"/>
      <c r="CYI33" s="31"/>
      <c r="CYJ33" s="31"/>
      <c r="CYK33" s="31"/>
      <c r="CYL33" s="31"/>
      <c r="CYM33" s="31"/>
      <c r="CYN33" s="31"/>
      <c r="CYO33" s="31"/>
      <c r="CYP33" s="31"/>
      <c r="CYQ33" s="31"/>
      <c r="CYR33" s="31"/>
      <c r="CYS33" s="31"/>
      <c r="CYT33" s="31"/>
      <c r="CYU33" s="31"/>
      <c r="CYV33" s="31"/>
      <c r="CYW33" s="31"/>
      <c r="CYX33" s="31"/>
      <c r="CYY33" s="31"/>
      <c r="CYZ33" s="31"/>
      <c r="CZA33" s="31"/>
      <c r="CZB33" s="31"/>
      <c r="CZC33" s="31"/>
      <c r="CZD33" s="31"/>
      <c r="CZE33" s="31"/>
      <c r="CZF33" s="31"/>
      <c r="CZG33" s="31"/>
      <c r="CZH33" s="31"/>
      <c r="CZI33" s="31"/>
      <c r="CZJ33" s="31"/>
      <c r="CZK33" s="31"/>
      <c r="CZL33" s="31"/>
      <c r="CZM33" s="31"/>
      <c r="CZN33" s="31"/>
      <c r="CZO33" s="31"/>
      <c r="CZP33" s="31"/>
      <c r="CZQ33" s="31"/>
      <c r="CZR33" s="31"/>
      <c r="CZS33" s="31"/>
      <c r="CZT33" s="31"/>
      <c r="CZU33" s="31"/>
      <c r="CZV33" s="31"/>
      <c r="CZW33" s="31"/>
      <c r="CZX33" s="31"/>
      <c r="CZY33" s="31"/>
      <c r="CZZ33" s="31"/>
      <c r="DAA33" s="31"/>
      <c r="DAB33" s="31"/>
      <c r="DAC33" s="31"/>
      <c r="DAD33" s="31"/>
      <c r="DAE33" s="31"/>
      <c r="DAF33" s="31"/>
      <c r="DAG33" s="31"/>
      <c r="DAH33" s="31"/>
      <c r="DAI33" s="31"/>
      <c r="DAJ33" s="31"/>
      <c r="DAK33" s="31"/>
      <c r="DAL33" s="31"/>
      <c r="DAM33" s="31"/>
      <c r="DAN33" s="31"/>
      <c r="DAO33" s="31"/>
      <c r="DAP33" s="31"/>
      <c r="DAQ33" s="31"/>
      <c r="DAR33" s="31"/>
      <c r="DAS33" s="31"/>
      <c r="DAT33" s="31"/>
      <c r="DAU33" s="31"/>
      <c r="DAV33" s="31"/>
      <c r="DAW33" s="31"/>
      <c r="DAX33" s="31"/>
      <c r="DAY33" s="31"/>
      <c r="DAZ33" s="31"/>
      <c r="DBA33" s="31"/>
      <c r="DBB33" s="31"/>
      <c r="DBC33" s="31"/>
      <c r="DBD33" s="31"/>
      <c r="DBE33" s="31"/>
      <c r="DBF33" s="31"/>
      <c r="DBG33" s="31"/>
      <c r="DBH33" s="31"/>
      <c r="DBI33" s="31"/>
      <c r="DBJ33" s="31"/>
      <c r="DBK33" s="31"/>
      <c r="DBL33" s="31"/>
      <c r="DBM33" s="31"/>
      <c r="DBN33" s="31"/>
      <c r="DBO33" s="31"/>
      <c r="DBP33" s="31"/>
      <c r="DBQ33" s="31"/>
      <c r="DBR33" s="31"/>
      <c r="DBS33" s="31"/>
      <c r="DBT33" s="31"/>
      <c r="DBU33" s="31"/>
      <c r="DBV33" s="31"/>
      <c r="DBW33" s="31"/>
      <c r="DBX33" s="31"/>
      <c r="DBY33" s="31"/>
      <c r="DBZ33" s="31"/>
      <c r="DCA33" s="31"/>
      <c r="DCB33" s="31"/>
      <c r="DCC33" s="31"/>
      <c r="DCD33" s="31"/>
      <c r="DCE33" s="31"/>
      <c r="DCF33" s="31"/>
      <c r="DCG33" s="31"/>
      <c r="DCH33" s="31"/>
      <c r="DCI33" s="31"/>
      <c r="DCJ33" s="31"/>
      <c r="DCK33" s="31"/>
      <c r="DCL33" s="31"/>
      <c r="DCM33" s="31"/>
      <c r="DCN33" s="31"/>
      <c r="DCO33" s="31"/>
      <c r="DCP33" s="31"/>
      <c r="DCQ33" s="31"/>
      <c r="DCR33" s="31"/>
      <c r="DCS33" s="31"/>
      <c r="DCT33" s="31"/>
      <c r="DCU33" s="31"/>
      <c r="DCV33" s="31"/>
      <c r="DCW33" s="31"/>
      <c r="DCX33" s="31"/>
      <c r="DCY33" s="31"/>
      <c r="DCZ33" s="31"/>
      <c r="DDA33" s="31"/>
      <c r="DDB33" s="31"/>
      <c r="DDC33" s="31"/>
      <c r="DDD33" s="31"/>
      <c r="DDE33" s="31"/>
      <c r="DDF33" s="31"/>
      <c r="DDG33" s="31"/>
      <c r="DDH33" s="31"/>
      <c r="DDI33" s="31"/>
      <c r="DDJ33" s="31"/>
      <c r="DDK33" s="31"/>
      <c r="DDL33" s="31"/>
      <c r="DDM33" s="31"/>
      <c r="DDN33" s="31"/>
      <c r="DDO33" s="31"/>
      <c r="DDP33" s="31"/>
      <c r="DDQ33" s="31"/>
      <c r="DDR33" s="31"/>
      <c r="DDS33" s="31"/>
      <c r="DDT33" s="31"/>
      <c r="DDU33" s="31"/>
      <c r="DDV33" s="31"/>
      <c r="DDW33" s="31"/>
      <c r="DDX33" s="31"/>
      <c r="DDY33" s="31"/>
      <c r="DDZ33" s="31"/>
      <c r="DEA33" s="31"/>
      <c r="DEB33" s="31"/>
      <c r="DEC33" s="31"/>
      <c r="DED33" s="31"/>
      <c r="DEE33" s="31"/>
      <c r="DEF33" s="31"/>
      <c r="DEG33" s="31"/>
      <c r="DEH33" s="31"/>
      <c r="DEI33" s="31"/>
      <c r="DEJ33" s="31"/>
      <c r="DEK33" s="31"/>
      <c r="DEL33" s="31"/>
      <c r="DEM33" s="31"/>
      <c r="DEN33" s="31"/>
      <c r="DEO33" s="31"/>
      <c r="DEP33" s="31"/>
      <c r="DEQ33" s="31"/>
      <c r="DER33" s="31"/>
      <c r="DES33" s="31"/>
      <c r="DET33" s="31"/>
      <c r="DEU33" s="31"/>
      <c r="DEV33" s="31"/>
      <c r="DEW33" s="31"/>
      <c r="DEX33" s="31"/>
      <c r="DEY33" s="31"/>
      <c r="DEZ33" s="31"/>
      <c r="DFA33" s="31"/>
      <c r="DFB33" s="31"/>
      <c r="DFC33" s="31"/>
      <c r="DFD33" s="31"/>
      <c r="DFE33" s="31"/>
      <c r="DFF33" s="31"/>
      <c r="DFG33" s="31"/>
      <c r="DFH33" s="31"/>
      <c r="DFI33" s="31"/>
      <c r="DFJ33" s="31"/>
      <c r="DFK33" s="31"/>
      <c r="DFL33" s="31"/>
      <c r="DFM33" s="31"/>
      <c r="DFN33" s="31"/>
      <c r="DFO33" s="31"/>
      <c r="DFP33" s="31"/>
      <c r="DFQ33" s="31"/>
      <c r="DFR33" s="31"/>
      <c r="DFS33" s="31"/>
      <c r="DFT33" s="31"/>
      <c r="DFU33" s="31"/>
      <c r="DFV33" s="31"/>
      <c r="DFW33" s="31"/>
      <c r="DFX33" s="31"/>
      <c r="DFY33" s="31"/>
      <c r="DFZ33" s="31"/>
      <c r="DGA33" s="31"/>
      <c r="DGB33" s="31"/>
      <c r="DGC33" s="31"/>
      <c r="DGD33" s="31"/>
      <c r="DGE33" s="31"/>
      <c r="DGF33" s="31"/>
      <c r="DGG33" s="31"/>
      <c r="DGH33" s="31"/>
      <c r="DGI33" s="31"/>
      <c r="DGJ33" s="31"/>
      <c r="DGK33" s="31"/>
      <c r="DGL33" s="31"/>
      <c r="DGM33" s="31"/>
      <c r="DGN33" s="31"/>
      <c r="DGO33" s="31"/>
      <c r="DGP33" s="31"/>
      <c r="DGQ33" s="31"/>
      <c r="DGR33" s="31"/>
      <c r="DGS33" s="31"/>
      <c r="DGT33" s="31"/>
      <c r="DGU33" s="31"/>
      <c r="DGV33" s="31"/>
      <c r="DGW33" s="31"/>
      <c r="DGX33" s="31"/>
      <c r="DGY33" s="31"/>
      <c r="DGZ33" s="31"/>
      <c r="DHA33" s="31"/>
      <c r="DHB33" s="31"/>
      <c r="DHC33" s="31"/>
      <c r="DHD33" s="31"/>
      <c r="DHE33" s="31"/>
      <c r="DHF33" s="31"/>
      <c r="DHG33" s="31"/>
      <c r="DHH33" s="31"/>
      <c r="DHI33" s="31"/>
      <c r="DHJ33" s="31"/>
      <c r="DHK33" s="31"/>
      <c r="DHL33" s="31"/>
      <c r="DHM33" s="31"/>
      <c r="DHN33" s="31"/>
      <c r="DHO33" s="31"/>
      <c r="DHP33" s="31"/>
      <c r="DHQ33" s="31"/>
      <c r="DHR33" s="31"/>
      <c r="DHS33" s="31"/>
      <c r="DHT33" s="31"/>
      <c r="DHU33" s="31"/>
      <c r="DHV33" s="31"/>
      <c r="DHW33" s="31"/>
      <c r="DHX33" s="31"/>
      <c r="DHY33" s="31"/>
      <c r="DHZ33" s="31"/>
      <c r="DIA33" s="31"/>
      <c r="DIB33" s="31"/>
      <c r="DIC33" s="31"/>
      <c r="DID33" s="31"/>
      <c r="DIE33" s="31"/>
      <c r="DIF33" s="31"/>
      <c r="DIG33" s="31"/>
      <c r="DIH33" s="31"/>
      <c r="DII33" s="31"/>
      <c r="DIJ33" s="31"/>
      <c r="DIK33" s="31"/>
      <c r="DIL33" s="31"/>
      <c r="DIM33" s="31"/>
      <c r="DIN33" s="31"/>
      <c r="DIO33" s="31"/>
      <c r="DIP33" s="31"/>
      <c r="DIQ33" s="31"/>
      <c r="DIR33" s="31"/>
      <c r="DIS33" s="31"/>
      <c r="DIT33" s="31"/>
      <c r="DIU33" s="31"/>
      <c r="DIV33" s="31"/>
      <c r="DIW33" s="31"/>
      <c r="DIX33" s="31"/>
      <c r="DIY33" s="31"/>
      <c r="DIZ33" s="31"/>
      <c r="DJA33" s="31"/>
      <c r="DJB33" s="31"/>
      <c r="DJC33" s="31"/>
      <c r="DJD33" s="31"/>
      <c r="DJE33" s="31"/>
      <c r="DJF33" s="31"/>
      <c r="DJG33" s="31"/>
      <c r="DJH33" s="31"/>
      <c r="DJI33" s="31"/>
      <c r="DJJ33" s="31"/>
      <c r="DJK33" s="31"/>
      <c r="DJL33" s="31"/>
      <c r="DJM33" s="31"/>
      <c r="DJN33" s="31"/>
      <c r="DJO33" s="31"/>
      <c r="DJP33" s="31"/>
      <c r="DJQ33" s="31"/>
      <c r="DJR33" s="31"/>
      <c r="DJS33" s="31"/>
      <c r="DJT33" s="31"/>
      <c r="DJU33" s="31"/>
      <c r="DJV33" s="31"/>
      <c r="DJW33" s="31"/>
      <c r="DJX33" s="31"/>
      <c r="DJY33" s="31"/>
      <c r="DJZ33" s="31"/>
      <c r="DKA33" s="31"/>
      <c r="DKB33" s="31"/>
      <c r="DKC33" s="31"/>
      <c r="DKD33" s="31"/>
      <c r="DKE33" s="31"/>
      <c r="DKF33" s="31"/>
      <c r="DKG33" s="31"/>
      <c r="DKH33" s="31"/>
      <c r="DKI33" s="31"/>
      <c r="DKJ33" s="31"/>
      <c r="DKK33" s="31"/>
      <c r="DKL33" s="31"/>
      <c r="DKM33" s="31"/>
      <c r="DKN33" s="31"/>
      <c r="DKO33" s="31"/>
      <c r="DKP33" s="31"/>
      <c r="DKQ33" s="31"/>
      <c r="DKR33" s="31"/>
      <c r="DKS33" s="31"/>
      <c r="DKT33" s="31"/>
      <c r="DKU33" s="31"/>
      <c r="DKV33" s="31"/>
      <c r="DKW33" s="31"/>
      <c r="DKX33" s="31"/>
      <c r="DKY33" s="31"/>
      <c r="DKZ33" s="31"/>
      <c r="DLA33" s="31"/>
      <c r="DLB33" s="31"/>
      <c r="DLC33" s="31"/>
      <c r="DLD33" s="31"/>
      <c r="DLE33" s="31"/>
      <c r="DLF33" s="31"/>
      <c r="DLG33" s="31"/>
      <c r="DLH33" s="31"/>
      <c r="DLI33" s="31"/>
      <c r="DLJ33" s="31"/>
      <c r="DLK33" s="31"/>
      <c r="DLL33" s="31"/>
      <c r="DLM33" s="31"/>
      <c r="DLN33" s="31"/>
      <c r="DLO33" s="31"/>
      <c r="DLP33" s="31"/>
      <c r="DLQ33" s="31"/>
      <c r="DLR33" s="31"/>
      <c r="DLS33" s="31"/>
      <c r="DLT33" s="31"/>
      <c r="DLU33" s="31"/>
      <c r="DLV33" s="31"/>
      <c r="DLW33" s="31"/>
      <c r="DLX33" s="31"/>
      <c r="DLY33" s="31"/>
      <c r="DLZ33" s="31"/>
      <c r="DMA33" s="31"/>
      <c r="DMB33" s="31"/>
      <c r="DMC33" s="31"/>
      <c r="DMD33" s="31"/>
      <c r="DME33" s="31"/>
      <c r="DMF33" s="31"/>
      <c r="DMG33" s="31"/>
      <c r="DMH33" s="31"/>
      <c r="DMI33" s="31"/>
      <c r="DMJ33" s="31"/>
      <c r="DMK33" s="31"/>
      <c r="DML33" s="31"/>
      <c r="DMM33" s="31"/>
      <c r="DMN33" s="31"/>
      <c r="DMO33" s="31"/>
      <c r="DMP33" s="31"/>
      <c r="DMQ33" s="31"/>
      <c r="DMR33" s="31"/>
      <c r="DMS33" s="31"/>
      <c r="DMT33" s="31"/>
      <c r="DMU33" s="31"/>
      <c r="DMV33" s="31"/>
      <c r="DMW33" s="31"/>
      <c r="DMX33" s="31"/>
      <c r="DMY33" s="31"/>
      <c r="DMZ33" s="31"/>
      <c r="DNA33" s="31"/>
      <c r="DNB33" s="31"/>
      <c r="DNC33" s="31"/>
      <c r="DND33" s="31"/>
      <c r="DNE33" s="31"/>
      <c r="DNF33" s="31"/>
      <c r="DNG33" s="31"/>
      <c r="DNH33" s="31"/>
      <c r="DNI33" s="31"/>
      <c r="DNJ33" s="31"/>
      <c r="DNK33" s="31"/>
      <c r="DNL33" s="31"/>
      <c r="DNM33" s="31"/>
      <c r="DNN33" s="31"/>
      <c r="DNO33" s="31"/>
      <c r="DNP33" s="31"/>
      <c r="DNQ33" s="31"/>
      <c r="DNR33" s="31"/>
      <c r="DNS33" s="31"/>
      <c r="DNT33" s="31"/>
      <c r="DNU33" s="31"/>
      <c r="DNV33" s="31"/>
      <c r="DNW33" s="31"/>
      <c r="DNX33" s="31"/>
      <c r="DNY33" s="31"/>
      <c r="DNZ33" s="31"/>
      <c r="DOA33" s="31"/>
      <c r="DOB33" s="31"/>
      <c r="DOC33" s="31"/>
      <c r="DOD33" s="31"/>
      <c r="DOE33" s="31"/>
      <c r="DOF33" s="31"/>
      <c r="DOG33" s="31"/>
      <c r="DOH33" s="31"/>
      <c r="DOI33" s="31"/>
      <c r="DOJ33" s="31"/>
      <c r="DOK33" s="31"/>
      <c r="DOL33" s="31"/>
      <c r="DOM33" s="31"/>
      <c r="DON33" s="31"/>
      <c r="DOO33" s="31"/>
      <c r="DOP33" s="31"/>
      <c r="DOQ33" s="31"/>
      <c r="DOR33" s="31"/>
      <c r="DOS33" s="31"/>
      <c r="DOT33" s="31"/>
      <c r="DOU33" s="31"/>
      <c r="DOV33" s="31"/>
      <c r="DOW33" s="31"/>
      <c r="DOX33" s="31"/>
      <c r="DOY33" s="31"/>
      <c r="DOZ33" s="31"/>
      <c r="DPA33" s="31"/>
      <c r="DPB33" s="31"/>
      <c r="DPC33" s="31"/>
      <c r="DPD33" s="31"/>
      <c r="DPE33" s="31"/>
      <c r="DPF33" s="31"/>
      <c r="DPG33" s="31"/>
      <c r="DPH33" s="31"/>
      <c r="DPI33" s="31"/>
      <c r="DPJ33" s="31"/>
      <c r="DPK33" s="31"/>
      <c r="DPL33" s="31"/>
      <c r="DPM33" s="31"/>
      <c r="DPN33" s="31"/>
      <c r="DPO33" s="31"/>
      <c r="DPP33" s="31"/>
      <c r="DPQ33" s="31"/>
      <c r="DPR33" s="31"/>
      <c r="DPS33" s="31"/>
      <c r="DPT33" s="31"/>
      <c r="DPU33" s="31"/>
      <c r="DPV33" s="31"/>
      <c r="DPW33" s="31"/>
      <c r="DPX33" s="31"/>
      <c r="DPY33" s="31"/>
      <c r="DPZ33" s="31"/>
      <c r="DQA33" s="31"/>
      <c r="DQB33" s="31"/>
      <c r="DQC33" s="31"/>
      <c r="DQD33" s="31"/>
      <c r="DQE33" s="31"/>
      <c r="DQF33" s="31"/>
      <c r="DQG33" s="31"/>
      <c r="DQH33" s="31"/>
      <c r="DQI33" s="31"/>
      <c r="DQJ33" s="31"/>
      <c r="DQK33" s="31"/>
      <c r="DQL33" s="31"/>
      <c r="DQM33" s="31"/>
      <c r="DQN33" s="31"/>
      <c r="DQO33" s="31"/>
      <c r="DQP33" s="31"/>
      <c r="DQQ33" s="31"/>
      <c r="DQR33" s="31"/>
      <c r="DQS33" s="31"/>
      <c r="DQT33" s="31"/>
      <c r="DQU33" s="31"/>
      <c r="DQV33" s="31"/>
      <c r="DQW33" s="31"/>
      <c r="DQX33" s="31"/>
      <c r="DQY33" s="31"/>
      <c r="DQZ33" s="31"/>
      <c r="DRA33" s="31"/>
      <c r="DRB33" s="31"/>
      <c r="DRC33" s="31"/>
      <c r="DRD33" s="31"/>
      <c r="DRE33" s="31"/>
      <c r="DRF33" s="31"/>
      <c r="DRG33" s="31"/>
      <c r="DRH33" s="31"/>
      <c r="DRI33" s="31"/>
      <c r="DRJ33" s="31"/>
      <c r="DRK33" s="31"/>
      <c r="DRL33" s="31"/>
      <c r="DRM33" s="31"/>
      <c r="DRN33" s="31"/>
      <c r="DRO33" s="31"/>
      <c r="DRP33" s="31"/>
      <c r="DRQ33" s="31"/>
      <c r="DRR33" s="31"/>
      <c r="DRS33" s="31"/>
      <c r="DRT33" s="31"/>
      <c r="DRU33" s="31"/>
      <c r="DRV33" s="31"/>
      <c r="DRW33" s="31"/>
      <c r="DRX33" s="31"/>
      <c r="DRY33" s="31"/>
      <c r="DRZ33" s="31"/>
      <c r="DSA33" s="31"/>
      <c r="DSB33" s="31"/>
      <c r="DSC33" s="31"/>
      <c r="DSD33" s="31"/>
      <c r="DSE33" s="31"/>
      <c r="DSF33" s="31"/>
      <c r="DSG33" s="31"/>
      <c r="DSH33" s="31"/>
      <c r="DSI33" s="31"/>
      <c r="DSJ33" s="31"/>
      <c r="DSK33" s="31"/>
      <c r="DSL33" s="31"/>
      <c r="DSM33" s="31"/>
      <c r="DSN33" s="31"/>
      <c r="DSO33" s="31"/>
      <c r="DSP33" s="31"/>
      <c r="DSQ33" s="31"/>
      <c r="DSR33" s="31"/>
      <c r="DSS33" s="31"/>
      <c r="DST33" s="31"/>
      <c r="DSU33" s="31"/>
      <c r="DSV33" s="31"/>
      <c r="DSW33" s="31"/>
      <c r="DSX33" s="31"/>
      <c r="DSY33" s="31"/>
      <c r="DSZ33" s="31"/>
      <c r="DTA33" s="31"/>
      <c r="DTB33" s="31"/>
      <c r="DTC33" s="31"/>
      <c r="DTD33" s="31"/>
      <c r="DTE33" s="31"/>
      <c r="DTF33" s="31"/>
      <c r="DTG33" s="31"/>
      <c r="DTH33" s="31"/>
      <c r="DTI33" s="31"/>
      <c r="DTJ33" s="31"/>
      <c r="DTK33" s="31"/>
      <c r="DTL33" s="31"/>
      <c r="DTM33" s="31"/>
      <c r="DTN33" s="31"/>
      <c r="DTO33" s="31"/>
      <c r="DTP33" s="31"/>
      <c r="DTQ33" s="31"/>
      <c r="DTR33" s="31"/>
      <c r="DTS33" s="31"/>
      <c r="DTT33" s="31"/>
      <c r="DTU33" s="31"/>
      <c r="DTV33" s="31"/>
      <c r="DTW33" s="31"/>
      <c r="DTX33" s="31"/>
      <c r="DTY33" s="31"/>
      <c r="DTZ33" s="31"/>
      <c r="DUA33" s="31"/>
      <c r="DUB33" s="31"/>
      <c r="DUC33" s="31"/>
      <c r="DUD33" s="31"/>
      <c r="DUE33" s="31"/>
      <c r="DUF33" s="31"/>
      <c r="DUG33" s="31"/>
      <c r="DUH33" s="31"/>
      <c r="DUI33" s="31"/>
      <c r="DUJ33" s="31"/>
      <c r="DUK33" s="31"/>
      <c r="DUL33" s="31"/>
      <c r="DUM33" s="31"/>
      <c r="DUN33" s="31"/>
      <c r="DUO33" s="31"/>
      <c r="DUP33" s="31"/>
      <c r="DUQ33" s="31"/>
      <c r="DUR33" s="31"/>
      <c r="DUS33" s="31"/>
      <c r="DUT33" s="31"/>
      <c r="DUU33" s="31"/>
      <c r="DUV33" s="31"/>
      <c r="DUW33" s="31"/>
      <c r="DUX33" s="31"/>
      <c r="DUY33" s="31"/>
      <c r="DUZ33" s="31"/>
      <c r="DVA33" s="31"/>
      <c r="DVB33" s="31"/>
      <c r="DVC33" s="31"/>
      <c r="DVD33" s="31"/>
      <c r="DVE33" s="31"/>
      <c r="DVF33" s="31"/>
      <c r="DVG33" s="31"/>
      <c r="DVH33" s="31"/>
      <c r="DVI33" s="31"/>
      <c r="DVJ33" s="31"/>
      <c r="DVK33" s="31"/>
      <c r="DVL33" s="31"/>
      <c r="DVM33" s="31"/>
      <c r="DVN33" s="31"/>
      <c r="DVO33" s="31"/>
      <c r="DVP33" s="31"/>
      <c r="DVQ33" s="31"/>
      <c r="DVR33" s="31"/>
      <c r="DVS33" s="31"/>
      <c r="DVT33" s="31"/>
      <c r="DVU33" s="31"/>
      <c r="DVV33" s="31"/>
      <c r="DVW33" s="31"/>
      <c r="DVX33" s="31"/>
      <c r="DVY33" s="31"/>
      <c r="DVZ33" s="31"/>
      <c r="DWA33" s="31"/>
      <c r="DWB33" s="31"/>
      <c r="DWC33" s="31"/>
      <c r="DWD33" s="31"/>
      <c r="DWE33" s="31"/>
      <c r="DWF33" s="31"/>
      <c r="DWG33" s="31"/>
      <c r="DWH33" s="31"/>
      <c r="DWI33" s="31"/>
      <c r="DWJ33" s="31"/>
      <c r="DWK33" s="31"/>
      <c r="DWL33" s="31"/>
      <c r="DWM33" s="31"/>
      <c r="DWN33" s="31"/>
      <c r="DWO33" s="31"/>
      <c r="DWP33" s="31"/>
      <c r="DWQ33" s="31"/>
      <c r="DWR33" s="31"/>
      <c r="DWS33" s="31"/>
      <c r="DWT33" s="31"/>
      <c r="DWU33" s="31"/>
      <c r="DWV33" s="31"/>
      <c r="DWW33" s="31"/>
      <c r="DWX33" s="31"/>
      <c r="DWY33" s="31"/>
      <c r="DWZ33" s="31"/>
      <c r="DXA33" s="31"/>
      <c r="DXB33" s="31"/>
      <c r="DXC33" s="31"/>
      <c r="DXD33" s="31"/>
      <c r="DXE33" s="31"/>
      <c r="DXF33" s="31"/>
      <c r="DXG33" s="31"/>
      <c r="DXH33" s="31"/>
      <c r="DXI33" s="31"/>
      <c r="DXJ33" s="31"/>
      <c r="DXK33" s="31"/>
      <c r="DXL33" s="31"/>
      <c r="DXM33" s="31"/>
      <c r="DXN33" s="31"/>
      <c r="DXO33" s="31"/>
      <c r="DXP33" s="31"/>
      <c r="DXQ33" s="31"/>
      <c r="DXR33" s="31"/>
      <c r="DXS33" s="31"/>
      <c r="DXT33" s="31"/>
      <c r="DXU33" s="31"/>
      <c r="DXV33" s="31"/>
      <c r="DXW33" s="31"/>
      <c r="DXX33" s="31"/>
      <c r="DXY33" s="31"/>
      <c r="DXZ33" s="31"/>
      <c r="DYA33" s="31"/>
      <c r="DYB33" s="31"/>
      <c r="DYC33" s="31"/>
      <c r="DYD33" s="31"/>
      <c r="DYE33" s="31"/>
      <c r="DYF33" s="31"/>
      <c r="DYG33" s="31"/>
      <c r="DYH33" s="31"/>
      <c r="DYI33" s="31"/>
      <c r="DYJ33" s="31"/>
      <c r="DYK33" s="31"/>
      <c r="DYL33" s="31"/>
      <c r="DYM33" s="31"/>
      <c r="DYN33" s="31"/>
      <c r="DYO33" s="31"/>
      <c r="DYP33" s="31"/>
      <c r="DYQ33" s="31"/>
      <c r="DYR33" s="31"/>
      <c r="DYS33" s="31"/>
      <c r="DYT33" s="31"/>
      <c r="DYU33" s="31"/>
      <c r="DYV33" s="31"/>
      <c r="DYW33" s="31"/>
      <c r="DYX33" s="31"/>
      <c r="DYY33" s="31"/>
      <c r="DYZ33" s="31"/>
      <c r="DZA33" s="31"/>
      <c r="DZB33" s="31"/>
      <c r="DZC33" s="31"/>
      <c r="DZD33" s="31"/>
      <c r="DZE33" s="31"/>
      <c r="DZF33" s="31"/>
      <c r="DZG33" s="31"/>
      <c r="DZH33" s="31"/>
      <c r="DZI33" s="31"/>
      <c r="DZJ33" s="31"/>
      <c r="DZK33" s="31"/>
      <c r="DZL33" s="31"/>
      <c r="DZM33" s="31"/>
      <c r="DZN33" s="31"/>
      <c r="DZO33" s="31"/>
      <c r="DZP33" s="31"/>
      <c r="DZQ33" s="31"/>
      <c r="DZR33" s="31"/>
      <c r="DZS33" s="31"/>
      <c r="DZT33" s="31"/>
      <c r="DZU33" s="31"/>
      <c r="DZV33" s="31"/>
      <c r="DZW33" s="31"/>
      <c r="DZX33" s="31"/>
      <c r="DZY33" s="31"/>
      <c r="DZZ33" s="31"/>
      <c r="EAA33" s="31"/>
      <c r="EAB33" s="31"/>
      <c r="EAC33" s="31"/>
      <c r="EAD33" s="31"/>
      <c r="EAE33" s="31"/>
      <c r="EAF33" s="31"/>
      <c r="EAG33" s="31"/>
      <c r="EAH33" s="31"/>
      <c r="EAI33" s="31"/>
      <c r="EAJ33" s="31"/>
      <c r="EAK33" s="31"/>
      <c r="EAL33" s="31"/>
      <c r="EAM33" s="31"/>
      <c r="EAN33" s="31"/>
      <c r="EAO33" s="31"/>
      <c r="EAP33" s="31"/>
      <c r="EAQ33" s="31"/>
      <c r="EAR33" s="31"/>
      <c r="EAS33" s="31"/>
      <c r="EAT33" s="31"/>
      <c r="EAU33" s="31"/>
      <c r="EAV33" s="31"/>
      <c r="EAW33" s="31"/>
      <c r="EAX33" s="31"/>
      <c r="EAY33" s="31"/>
      <c r="EAZ33" s="31"/>
      <c r="EBA33" s="31"/>
      <c r="EBB33" s="31"/>
      <c r="EBC33" s="31"/>
      <c r="EBD33" s="31"/>
      <c r="EBE33" s="31"/>
      <c r="EBF33" s="31"/>
      <c r="EBG33" s="31"/>
      <c r="EBH33" s="31"/>
      <c r="EBI33" s="31"/>
      <c r="EBJ33" s="31"/>
      <c r="EBK33" s="31"/>
      <c r="EBL33" s="31"/>
      <c r="EBM33" s="31"/>
      <c r="EBN33" s="31"/>
      <c r="EBO33" s="31"/>
      <c r="EBP33" s="31"/>
      <c r="EBQ33" s="31"/>
      <c r="EBR33" s="31"/>
      <c r="EBS33" s="31"/>
      <c r="EBT33" s="31"/>
      <c r="EBU33" s="31"/>
      <c r="EBV33" s="31"/>
      <c r="EBW33" s="31"/>
      <c r="EBX33" s="31"/>
      <c r="EBY33" s="31"/>
      <c r="EBZ33" s="31"/>
      <c r="ECA33" s="31"/>
      <c r="ECB33" s="31"/>
      <c r="ECC33" s="31"/>
      <c r="ECD33" s="31"/>
      <c r="ECE33" s="31"/>
      <c r="ECF33" s="31"/>
      <c r="ECG33" s="31"/>
      <c r="ECH33" s="31"/>
      <c r="ECI33" s="31"/>
      <c r="ECJ33" s="31"/>
      <c r="ECK33" s="31"/>
      <c r="ECL33" s="31"/>
      <c r="ECM33" s="31"/>
      <c r="ECN33" s="31"/>
      <c r="ECO33" s="31"/>
      <c r="ECP33" s="31"/>
      <c r="ECQ33" s="31"/>
      <c r="ECR33" s="31"/>
      <c r="ECS33" s="31"/>
      <c r="ECT33" s="31"/>
      <c r="ECU33" s="31"/>
      <c r="ECV33" s="31"/>
      <c r="ECW33" s="31"/>
      <c r="ECX33" s="31"/>
      <c r="ECY33" s="31"/>
      <c r="ECZ33" s="31"/>
      <c r="EDA33" s="31"/>
      <c r="EDB33" s="31"/>
      <c r="EDC33" s="31"/>
      <c r="EDD33" s="31"/>
      <c r="EDE33" s="31"/>
      <c r="EDF33" s="31"/>
      <c r="EDG33" s="31"/>
      <c r="EDH33" s="31"/>
      <c r="EDI33" s="31"/>
      <c r="EDJ33" s="31"/>
      <c r="EDK33" s="31"/>
      <c r="EDL33" s="31"/>
      <c r="EDM33" s="31"/>
      <c r="EDN33" s="31"/>
      <c r="EDO33" s="31"/>
      <c r="EDP33" s="31"/>
      <c r="EDQ33" s="31"/>
      <c r="EDR33" s="31"/>
      <c r="EDS33" s="31"/>
      <c r="EDT33" s="31"/>
      <c r="EDU33" s="31"/>
      <c r="EDV33" s="31"/>
      <c r="EDW33" s="31"/>
      <c r="EDX33" s="31"/>
      <c r="EDY33" s="31"/>
      <c r="EDZ33" s="31"/>
      <c r="EEA33" s="31"/>
      <c r="EEB33" s="31"/>
      <c r="EEC33" s="31"/>
      <c r="EED33" s="31"/>
      <c r="EEE33" s="31"/>
      <c r="EEF33" s="31"/>
      <c r="EEG33" s="31"/>
      <c r="EEH33" s="31"/>
      <c r="EEI33" s="31"/>
      <c r="EEJ33" s="31"/>
      <c r="EEK33" s="31"/>
      <c r="EEL33" s="31"/>
      <c r="EEM33" s="31"/>
      <c r="EEN33" s="31"/>
      <c r="EEO33" s="31"/>
      <c r="EEP33" s="31"/>
      <c r="EEQ33" s="31"/>
      <c r="EER33" s="31"/>
      <c r="EES33" s="31"/>
      <c r="EET33" s="31"/>
      <c r="EEU33" s="31"/>
      <c r="EEV33" s="31"/>
      <c r="EEW33" s="31"/>
      <c r="EEX33" s="31"/>
      <c r="EEY33" s="31"/>
      <c r="EEZ33" s="31"/>
      <c r="EFA33" s="31"/>
      <c r="EFB33" s="31"/>
      <c r="EFC33" s="31"/>
      <c r="EFD33" s="31"/>
      <c r="EFE33" s="31"/>
      <c r="EFF33" s="31"/>
      <c r="EFG33" s="31"/>
      <c r="EFH33" s="31"/>
      <c r="EFI33" s="31"/>
      <c r="EFJ33" s="31"/>
      <c r="EFK33" s="31"/>
      <c r="EFL33" s="31"/>
      <c r="EFM33" s="31"/>
      <c r="EFN33" s="31"/>
      <c r="EFO33" s="31"/>
      <c r="EFP33" s="31"/>
      <c r="EFQ33" s="31"/>
      <c r="EFR33" s="31"/>
      <c r="EFS33" s="31"/>
      <c r="EFT33" s="31"/>
      <c r="EFU33" s="31"/>
      <c r="EFV33" s="31"/>
      <c r="EFW33" s="31"/>
      <c r="EFX33" s="31"/>
      <c r="EFY33" s="31"/>
      <c r="EFZ33" s="31"/>
      <c r="EGA33" s="31"/>
      <c r="EGB33" s="31"/>
      <c r="EGC33" s="31"/>
      <c r="EGD33" s="31"/>
      <c r="EGE33" s="31"/>
      <c r="EGF33" s="31"/>
      <c r="EGG33" s="31"/>
      <c r="EGH33" s="31"/>
      <c r="EGI33" s="31"/>
      <c r="EGJ33" s="31"/>
      <c r="EGK33" s="31"/>
      <c r="EGL33" s="31"/>
      <c r="EGM33" s="31"/>
      <c r="EGN33" s="31"/>
      <c r="EGO33" s="31"/>
      <c r="EGP33" s="31"/>
      <c r="EGQ33" s="31"/>
      <c r="EGR33" s="31"/>
      <c r="EGS33" s="31"/>
      <c r="EGT33" s="31"/>
      <c r="EGU33" s="31"/>
      <c r="EGV33" s="31"/>
      <c r="EGW33" s="31"/>
      <c r="EGX33" s="31"/>
      <c r="EGY33" s="31"/>
      <c r="EGZ33" s="31"/>
      <c r="EHA33" s="31"/>
      <c r="EHB33" s="31"/>
      <c r="EHC33" s="31"/>
      <c r="EHD33" s="31"/>
      <c r="EHE33" s="31"/>
      <c r="EHF33" s="31"/>
      <c r="EHG33" s="31"/>
      <c r="EHH33" s="31"/>
      <c r="EHI33" s="31"/>
      <c r="EHJ33" s="31"/>
      <c r="EHK33" s="31"/>
      <c r="EHL33" s="31"/>
      <c r="EHM33" s="31"/>
      <c r="EHN33" s="31"/>
      <c r="EHO33" s="31"/>
      <c r="EHP33" s="31"/>
      <c r="EHQ33" s="31"/>
      <c r="EHR33" s="31"/>
      <c r="EHS33" s="31"/>
      <c r="EHT33" s="31"/>
      <c r="EHU33" s="31"/>
      <c r="EHV33" s="31"/>
      <c r="EHW33" s="31"/>
      <c r="EHX33" s="31"/>
      <c r="EHY33" s="31"/>
      <c r="EHZ33" s="31"/>
      <c r="EIA33" s="31"/>
      <c r="EIB33" s="31"/>
      <c r="EIC33" s="31"/>
      <c r="EID33" s="31"/>
      <c r="EIE33" s="31"/>
      <c r="EIF33" s="31"/>
      <c r="EIG33" s="31"/>
      <c r="EIH33" s="31"/>
      <c r="EII33" s="31"/>
      <c r="EIJ33" s="31"/>
      <c r="EIK33" s="31"/>
      <c r="EIL33" s="31"/>
      <c r="EIM33" s="31"/>
      <c r="EIN33" s="31"/>
      <c r="EIO33" s="31"/>
      <c r="EIP33" s="31"/>
      <c r="EIQ33" s="31"/>
      <c r="EIR33" s="31"/>
      <c r="EIS33" s="31"/>
      <c r="EIT33" s="31"/>
      <c r="EIU33" s="31"/>
      <c r="EIV33" s="31"/>
      <c r="EIW33" s="31"/>
      <c r="EIX33" s="31"/>
      <c r="EIY33" s="31"/>
      <c r="EIZ33" s="31"/>
      <c r="EJA33" s="31"/>
      <c r="EJB33" s="31"/>
      <c r="EJC33" s="31"/>
      <c r="EJD33" s="31"/>
      <c r="EJE33" s="31"/>
      <c r="EJF33" s="31"/>
      <c r="EJG33" s="31"/>
      <c r="EJH33" s="31"/>
      <c r="EJI33" s="31"/>
      <c r="EJJ33" s="31"/>
      <c r="EJK33" s="31"/>
      <c r="EJL33" s="31"/>
      <c r="EJM33" s="31"/>
      <c r="EJN33" s="31"/>
      <c r="EJO33" s="31"/>
      <c r="EJP33" s="31"/>
      <c r="EJQ33" s="31"/>
      <c r="EJR33" s="31"/>
      <c r="EJS33" s="31"/>
      <c r="EJT33" s="31"/>
      <c r="EJU33" s="31"/>
      <c r="EJV33" s="31"/>
      <c r="EJW33" s="31"/>
      <c r="EJX33" s="31"/>
      <c r="EJY33" s="31"/>
      <c r="EJZ33" s="31"/>
      <c r="EKA33" s="31"/>
      <c r="EKB33" s="31"/>
      <c r="EKC33" s="31"/>
      <c r="EKD33" s="31"/>
      <c r="EKE33" s="31"/>
      <c r="EKF33" s="31"/>
      <c r="EKG33" s="31"/>
      <c r="EKH33" s="31"/>
      <c r="EKI33" s="31"/>
      <c r="EKJ33" s="31"/>
      <c r="EKK33" s="31"/>
      <c r="EKL33" s="31"/>
      <c r="EKM33" s="31"/>
      <c r="EKN33" s="31"/>
      <c r="EKO33" s="31"/>
      <c r="EKP33" s="31"/>
      <c r="EKQ33" s="31"/>
      <c r="EKR33" s="31"/>
      <c r="EKS33" s="31"/>
      <c r="EKT33" s="31"/>
      <c r="EKU33" s="31"/>
      <c r="EKV33" s="31"/>
      <c r="EKW33" s="31"/>
      <c r="EKX33" s="31"/>
      <c r="EKY33" s="31"/>
      <c r="EKZ33" s="31"/>
      <c r="ELA33" s="31"/>
      <c r="ELB33" s="31"/>
      <c r="ELC33" s="31"/>
      <c r="ELD33" s="31"/>
      <c r="ELE33" s="31"/>
      <c r="ELF33" s="31"/>
      <c r="ELG33" s="31"/>
      <c r="ELH33" s="31"/>
      <c r="ELI33" s="31"/>
      <c r="ELJ33" s="31"/>
      <c r="ELK33" s="31"/>
      <c r="ELL33" s="31"/>
      <c r="ELM33" s="31"/>
      <c r="ELN33" s="31"/>
      <c r="ELO33" s="31"/>
      <c r="ELP33" s="31"/>
      <c r="ELQ33" s="31"/>
      <c r="ELR33" s="31"/>
      <c r="ELS33" s="31"/>
      <c r="ELT33" s="31"/>
      <c r="ELU33" s="31"/>
      <c r="ELV33" s="31"/>
      <c r="ELW33" s="31"/>
      <c r="ELX33" s="31"/>
      <c r="ELY33" s="31"/>
      <c r="ELZ33" s="31"/>
      <c r="EMA33" s="31"/>
      <c r="EMB33" s="31"/>
      <c r="EMC33" s="31"/>
      <c r="EMD33" s="31"/>
      <c r="EME33" s="31"/>
      <c r="EMF33" s="31"/>
      <c r="EMG33" s="31"/>
      <c r="EMH33" s="31"/>
      <c r="EMI33" s="31"/>
      <c r="EMJ33" s="31"/>
      <c r="EMK33" s="31"/>
      <c r="EML33" s="31"/>
      <c r="EMM33" s="31"/>
      <c r="EMN33" s="31"/>
      <c r="EMO33" s="31"/>
      <c r="EMP33" s="31"/>
      <c r="EMQ33" s="31"/>
      <c r="EMR33" s="31"/>
      <c r="EMS33" s="31"/>
      <c r="EMT33" s="31"/>
      <c r="EMU33" s="31"/>
      <c r="EMV33" s="31"/>
      <c r="EMW33" s="31"/>
      <c r="EMX33" s="31"/>
      <c r="EMY33" s="31"/>
      <c r="EMZ33" s="31"/>
      <c r="ENA33" s="31"/>
      <c r="ENB33" s="31"/>
      <c r="ENC33" s="31"/>
      <c r="END33" s="31"/>
      <c r="ENE33" s="31"/>
      <c r="ENF33" s="31"/>
      <c r="ENG33" s="31"/>
      <c r="ENH33" s="31"/>
      <c r="ENI33" s="31"/>
      <c r="ENJ33" s="31"/>
      <c r="ENK33" s="31"/>
      <c r="ENL33" s="31"/>
      <c r="ENM33" s="31"/>
      <c r="ENN33" s="31"/>
      <c r="ENO33" s="31"/>
      <c r="ENP33" s="31"/>
      <c r="ENQ33" s="31"/>
      <c r="ENR33" s="31"/>
      <c r="ENS33" s="31"/>
      <c r="ENT33" s="31"/>
      <c r="ENU33" s="31"/>
      <c r="ENV33" s="31"/>
      <c r="ENW33" s="31"/>
      <c r="ENX33" s="31"/>
      <c r="ENY33" s="31"/>
      <c r="ENZ33" s="31"/>
      <c r="EOA33" s="31"/>
      <c r="EOB33" s="31"/>
      <c r="EOC33" s="31"/>
      <c r="EOD33" s="31"/>
      <c r="EOE33" s="31"/>
      <c r="EOF33" s="31"/>
      <c r="EOG33" s="31"/>
      <c r="EOH33" s="31"/>
      <c r="EOI33" s="31"/>
      <c r="EOJ33" s="31"/>
      <c r="EOK33" s="31"/>
      <c r="EOL33" s="31"/>
      <c r="EOM33" s="31"/>
      <c r="EON33" s="31"/>
      <c r="EOO33" s="31"/>
      <c r="EOP33" s="31"/>
      <c r="EOQ33" s="31"/>
      <c r="EOR33" s="31"/>
      <c r="EOS33" s="31"/>
      <c r="EOT33" s="31"/>
      <c r="EOU33" s="31"/>
      <c r="EOV33" s="31"/>
      <c r="EOW33" s="31"/>
      <c r="EOX33" s="31"/>
      <c r="EOY33" s="31"/>
      <c r="EOZ33" s="31"/>
      <c r="EPA33" s="31"/>
      <c r="EPB33" s="31"/>
      <c r="EPC33" s="31"/>
      <c r="EPD33" s="31"/>
      <c r="EPE33" s="31"/>
      <c r="EPF33" s="31"/>
      <c r="EPG33" s="31"/>
      <c r="EPH33" s="31"/>
      <c r="EPI33" s="31"/>
      <c r="EPJ33" s="31"/>
      <c r="EPK33" s="31"/>
      <c r="EPL33" s="31"/>
      <c r="EPM33" s="31"/>
      <c r="EPN33" s="31"/>
      <c r="EPO33" s="31"/>
      <c r="EPP33" s="31"/>
      <c r="EPQ33" s="31"/>
      <c r="EPR33" s="31"/>
      <c r="EPS33" s="31"/>
      <c r="EPT33" s="31"/>
      <c r="EPU33" s="31"/>
      <c r="EPV33" s="31"/>
      <c r="EPW33" s="31"/>
      <c r="EPX33" s="31"/>
      <c r="EPY33" s="31"/>
      <c r="EPZ33" s="31"/>
      <c r="EQA33" s="31"/>
      <c r="EQB33" s="31"/>
      <c r="EQC33" s="31"/>
      <c r="EQD33" s="31"/>
      <c r="EQE33" s="31"/>
      <c r="EQF33" s="31"/>
      <c r="EQG33" s="31"/>
      <c r="EQH33" s="31"/>
      <c r="EQI33" s="31"/>
      <c r="EQJ33" s="31"/>
      <c r="EQK33" s="31"/>
      <c r="EQL33" s="31"/>
      <c r="EQM33" s="31"/>
      <c r="EQN33" s="31"/>
      <c r="EQO33" s="31"/>
      <c r="EQP33" s="31"/>
      <c r="EQQ33" s="31"/>
      <c r="EQR33" s="31"/>
      <c r="EQS33" s="31"/>
      <c r="EQT33" s="31"/>
      <c r="EQU33" s="31"/>
      <c r="EQV33" s="31"/>
      <c r="EQW33" s="31"/>
      <c r="EQX33" s="31"/>
      <c r="EQY33" s="31"/>
      <c r="EQZ33" s="31"/>
      <c r="ERA33" s="31"/>
      <c r="ERB33" s="31"/>
      <c r="ERC33" s="31"/>
      <c r="ERD33" s="31"/>
      <c r="ERE33" s="31"/>
      <c r="ERF33" s="31"/>
      <c r="ERG33" s="31"/>
      <c r="ERH33" s="31"/>
      <c r="ERI33" s="31"/>
      <c r="ERJ33" s="31"/>
      <c r="ERK33" s="31"/>
      <c r="ERL33" s="31"/>
      <c r="ERM33" s="31"/>
      <c r="ERN33" s="31"/>
      <c r="ERO33" s="31"/>
      <c r="ERP33" s="31"/>
      <c r="ERQ33" s="31"/>
      <c r="ERR33" s="31"/>
      <c r="ERS33" s="31"/>
      <c r="ERT33" s="31"/>
      <c r="ERU33" s="31"/>
      <c r="ERV33" s="31"/>
      <c r="ERW33" s="31"/>
      <c r="ERX33" s="31"/>
      <c r="ERY33" s="31"/>
      <c r="ERZ33" s="31"/>
      <c r="ESA33" s="31"/>
      <c r="ESB33" s="31"/>
      <c r="ESC33" s="31"/>
      <c r="ESD33" s="31"/>
      <c r="ESE33" s="31"/>
      <c r="ESF33" s="31"/>
      <c r="ESG33" s="31"/>
      <c r="ESH33" s="31"/>
      <c r="ESI33" s="31"/>
      <c r="ESJ33" s="31"/>
      <c r="ESK33" s="31"/>
      <c r="ESL33" s="31"/>
      <c r="ESM33" s="31"/>
      <c r="ESN33" s="31"/>
      <c r="ESO33" s="31"/>
      <c r="ESP33" s="31"/>
      <c r="ESQ33" s="31"/>
      <c r="ESR33" s="31"/>
      <c r="ESS33" s="31"/>
      <c r="EST33" s="31"/>
      <c r="ESU33" s="31"/>
      <c r="ESV33" s="31"/>
      <c r="ESW33" s="31"/>
      <c r="ESX33" s="31"/>
      <c r="ESY33" s="31"/>
      <c r="ESZ33" s="31"/>
      <c r="ETA33" s="31"/>
      <c r="ETB33" s="31"/>
      <c r="ETC33" s="31"/>
      <c r="ETD33" s="31"/>
      <c r="ETE33" s="31"/>
      <c r="ETF33" s="31"/>
      <c r="ETG33" s="31"/>
      <c r="ETH33" s="31"/>
      <c r="ETI33" s="31"/>
      <c r="ETJ33" s="31"/>
      <c r="ETK33" s="31"/>
      <c r="ETL33" s="31"/>
      <c r="ETM33" s="31"/>
      <c r="ETN33" s="31"/>
      <c r="ETO33" s="31"/>
      <c r="ETP33" s="31"/>
      <c r="ETQ33" s="31"/>
      <c r="ETR33" s="31"/>
      <c r="ETS33" s="31"/>
      <c r="ETT33" s="31"/>
      <c r="ETU33" s="31"/>
      <c r="ETV33" s="31"/>
      <c r="ETW33" s="31"/>
      <c r="ETX33" s="31"/>
      <c r="ETY33" s="31"/>
      <c r="ETZ33" s="31"/>
      <c r="EUA33" s="31"/>
      <c r="EUB33" s="31"/>
      <c r="EUC33" s="31"/>
      <c r="EUD33" s="31"/>
      <c r="EUE33" s="31"/>
      <c r="EUF33" s="31"/>
      <c r="EUG33" s="31"/>
      <c r="EUH33" s="31"/>
      <c r="EUI33" s="31"/>
      <c r="EUJ33" s="31"/>
      <c r="EUK33" s="31"/>
      <c r="EUL33" s="31"/>
      <c r="EUM33" s="31"/>
      <c r="EUN33" s="31"/>
      <c r="EUO33" s="31"/>
      <c r="EUP33" s="31"/>
      <c r="EUQ33" s="31"/>
      <c r="EUR33" s="31"/>
      <c r="EUS33" s="31"/>
      <c r="EUT33" s="31"/>
      <c r="EUU33" s="31"/>
      <c r="EUV33" s="31"/>
      <c r="EUW33" s="31"/>
      <c r="EUX33" s="31"/>
      <c r="EUY33" s="31"/>
      <c r="EUZ33" s="31"/>
      <c r="EVA33" s="31"/>
      <c r="EVB33" s="31"/>
      <c r="EVC33" s="31"/>
      <c r="EVD33" s="31"/>
      <c r="EVE33" s="31"/>
      <c r="EVF33" s="31"/>
      <c r="EVG33" s="31"/>
      <c r="EVH33" s="31"/>
      <c r="EVI33" s="31"/>
      <c r="EVJ33" s="31"/>
      <c r="EVK33" s="31"/>
      <c r="EVL33" s="31"/>
      <c r="EVM33" s="31"/>
      <c r="EVN33" s="31"/>
      <c r="EVO33" s="31"/>
      <c r="EVP33" s="31"/>
      <c r="EVQ33" s="31"/>
      <c r="EVR33" s="31"/>
      <c r="EVS33" s="31"/>
      <c r="EVT33" s="31"/>
      <c r="EVU33" s="31"/>
      <c r="EVV33" s="31"/>
      <c r="EVW33" s="31"/>
      <c r="EVX33" s="31"/>
      <c r="EVY33" s="31"/>
      <c r="EVZ33" s="31"/>
      <c r="EWA33" s="31"/>
      <c r="EWB33" s="31"/>
      <c r="EWC33" s="31"/>
      <c r="EWD33" s="31"/>
      <c r="EWE33" s="31"/>
      <c r="EWF33" s="31"/>
      <c r="EWG33" s="31"/>
      <c r="EWH33" s="31"/>
      <c r="EWI33" s="31"/>
      <c r="EWJ33" s="31"/>
      <c r="EWK33" s="31"/>
      <c r="EWL33" s="31"/>
      <c r="EWM33" s="31"/>
      <c r="EWN33" s="31"/>
      <c r="EWO33" s="31"/>
      <c r="EWP33" s="31"/>
      <c r="EWQ33" s="31"/>
      <c r="EWR33" s="31"/>
      <c r="EWS33" s="31"/>
      <c r="EWT33" s="31"/>
      <c r="EWU33" s="31"/>
      <c r="EWV33" s="31"/>
      <c r="EWW33" s="31"/>
      <c r="EWX33" s="31"/>
      <c r="EWY33" s="31"/>
      <c r="EWZ33" s="31"/>
      <c r="EXA33" s="31"/>
      <c r="EXB33" s="31"/>
      <c r="EXC33" s="31"/>
      <c r="EXD33" s="31"/>
      <c r="EXE33" s="31"/>
      <c r="EXF33" s="31"/>
      <c r="EXG33" s="31"/>
      <c r="EXH33" s="31"/>
      <c r="EXI33" s="31"/>
      <c r="EXJ33" s="31"/>
      <c r="EXK33" s="31"/>
      <c r="EXL33" s="31"/>
      <c r="EXM33" s="31"/>
      <c r="EXN33" s="31"/>
      <c r="EXO33" s="31"/>
      <c r="EXP33" s="31"/>
      <c r="EXQ33" s="31"/>
      <c r="EXR33" s="31"/>
      <c r="EXS33" s="31"/>
      <c r="EXT33" s="31"/>
      <c r="EXU33" s="31"/>
      <c r="EXV33" s="31"/>
      <c r="EXW33" s="31"/>
      <c r="EXX33" s="31"/>
      <c r="EXY33" s="31"/>
      <c r="EXZ33" s="31"/>
      <c r="EYA33" s="31"/>
      <c r="EYB33" s="31"/>
      <c r="EYC33" s="31"/>
      <c r="EYD33" s="31"/>
      <c r="EYE33" s="31"/>
      <c r="EYF33" s="31"/>
      <c r="EYG33" s="31"/>
      <c r="EYH33" s="31"/>
      <c r="EYI33" s="31"/>
      <c r="EYJ33" s="31"/>
      <c r="EYK33" s="31"/>
      <c r="EYL33" s="31"/>
      <c r="EYM33" s="31"/>
      <c r="EYN33" s="31"/>
      <c r="EYO33" s="31"/>
      <c r="EYP33" s="31"/>
      <c r="EYQ33" s="31"/>
      <c r="EYR33" s="31"/>
      <c r="EYS33" s="31"/>
      <c r="EYT33" s="31"/>
      <c r="EYU33" s="31"/>
      <c r="EYV33" s="31"/>
      <c r="EYW33" s="31"/>
      <c r="EYX33" s="31"/>
      <c r="EYY33" s="31"/>
      <c r="EYZ33" s="31"/>
      <c r="EZA33" s="31"/>
      <c r="EZB33" s="31"/>
      <c r="EZC33" s="31"/>
      <c r="EZD33" s="31"/>
      <c r="EZE33" s="31"/>
      <c r="EZF33" s="31"/>
      <c r="EZG33" s="31"/>
      <c r="EZH33" s="31"/>
      <c r="EZI33" s="31"/>
      <c r="EZJ33" s="31"/>
      <c r="EZK33" s="31"/>
      <c r="EZL33" s="31"/>
      <c r="EZM33" s="31"/>
      <c r="EZN33" s="31"/>
      <c r="EZO33" s="31"/>
      <c r="EZP33" s="31"/>
      <c r="EZQ33" s="31"/>
      <c r="EZR33" s="31"/>
      <c r="EZS33" s="31"/>
      <c r="EZT33" s="31"/>
      <c r="EZU33" s="31"/>
      <c r="EZV33" s="31"/>
      <c r="EZW33" s="31"/>
      <c r="EZX33" s="31"/>
      <c r="EZY33" s="31"/>
      <c r="EZZ33" s="31"/>
      <c r="FAA33" s="31"/>
      <c r="FAB33" s="31"/>
      <c r="FAC33" s="31"/>
      <c r="FAD33" s="31"/>
      <c r="FAE33" s="31"/>
      <c r="FAF33" s="31"/>
      <c r="FAG33" s="31"/>
      <c r="FAH33" s="31"/>
      <c r="FAI33" s="31"/>
      <c r="FAJ33" s="31"/>
      <c r="FAK33" s="31"/>
      <c r="FAL33" s="31"/>
      <c r="FAM33" s="31"/>
      <c r="FAN33" s="31"/>
      <c r="FAO33" s="31"/>
      <c r="FAP33" s="31"/>
      <c r="FAQ33" s="31"/>
      <c r="FAR33" s="31"/>
      <c r="FAS33" s="31"/>
      <c r="FAT33" s="31"/>
      <c r="FAU33" s="31"/>
      <c r="FAV33" s="31"/>
      <c r="FAW33" s="31"/>
      <c r="FAX33" s="31"/>
      <c r="FAY33" s="31"/>
      <c r="FAZ33" s="31"/>
      <c r="FBA33" s="31"/>
      <c r="FBB33" s="31"/>
      <c r="FBC33" s="31"/>
      <c r="FBD33" s="31"/>
      <c r="FBE33" s="31"/>
      <c r="FBF33" s="31"/>
      <c r="FBG33" s="31"/>
      <c r="FBH33" s="31"/>
      <c r="FBI33" s="31"/>
      <c r="FBJ33" s="31"/>
      <c r="FBK33" s="31"/>
      <c r="FBL33" s="31"/>
      <c r="FBM33" s="31"/>
      <c r="FBN33" s="31"/>
      <c r="FBO33" s="31"/>
      <c r="FBP33" s="31"/>
      <c r="FBQ33" s="31"/>
      <c r="FBR33" s="31"/>
      <c r="FBS33" s="31"/>
      <c r="FBT33" s="31"/>
      <c r="FBU33" s="31"/>
      <c r="FBV33" s="31"/>
      <c r="FBW33" s="31"/>
      <c r="FBX33" s="31"/>
      <c r="FBY33" s="31"/>
      <c r="FBZ33" s="31"/>
      <c r="FCA33" s="31"/>
      <c r="FCB33" s="31"/>
      <c r="FCC33" s="31"/>
      <c r="FCD33" s="31"/>
      <c r="FCE33" s="31"/>
      <c r="FCF33" s="31"/>
      <c r="FCG33" s="31"/>
      <c r="FCH33" s="31"/>
      <c r="FCI33" s="31"/>
      <c r="FCJ33" s="31"/>
      <c r="FCK33" s="31"/>
      <c r="FCL33" s="31"/>
      <c r="FCM33" s="31"/>
      <c r="FCN33" s="31"/>
      <c r="FCO33" s="31"/>
      <c r="FCP33" s="31"/>
      <c r="FCQ33" s="31"/>
      <c r="FCR33" s="31"/>
      <c r="FCS33" s="31"/>
      <c r="FCT33" s="31"/>
      <c r="FCU33" s="31"/>
      <c r="FCV33" s="31"/>
      <c r="FCW33" s="31"/>
      <c r="FCX33" s="31"/>
      <c r="FCY33" s="31"/>
      <c r="FCZ33" s="31"/>
      <c r="FDA33" s="31"/>
      <c r="FDB33" s="31"/>
      <c r="FDC33" s="31"/>
      <c r="FDD33" s="31"/>
      <c r="FDE33" s="31"/>
      <c r="FDF33" s="31"/>
      <c r="FDG33" s="31"/>
      <c r="FDH33" s="31"/>
      <c r="FDI33" s="31"/>
      <c r="FDJ33" s="31"/>
      <c r="FDK33" s="31"/>
      <c r="FDL33" s="31"/>
      <c r="FDM33" s="31"/>
      <c r="FDN33" s="31"/>
      <c r="FDO33" s="31"/>
      <c r="FDP33" s="31"/>
      <c r="FDQ33" s="31"/>
      <c r="FDR33" s="31"/>
      <c r="FDS33" s="31"/>
      <c r="FDT33" s="31"/>
      <c r="FDU33" s="31"/>
      <c r="FDV33" s="31"/>
      <c r="FDW33" s="31"/>
      <c r="FDX33" s="31"/>
      <c r="FDY33" s="31"/>
      <c r="FDZ33" s="31"/>
      <c r="FEA33" s="31"/>
      <c r="FEB33" s="31"/>
      <c r="FEC33" s="31"/>
      <c r="FED33" s="31"/>
      <c r="FEE33" s="31"/>
      <c r="FEF33" s="31"/>
      <c r="FEG33" s="31"/>
      <c r="FEH33" s="31"/>
      <c r="FEI33" s="31"/>
      <c r="FEJ33" s="31"/>
      <c r="FEK33" s="31"/>
      <c r="FEL33" s="31"/>
      <c r="FEM33" s="31"/>
      <c r="FEN33" s="31"/>
      <c r="FEO33" s="31"/>
      <c r="FEP33" s="31"/>
      <c r="FEQ33" s="31"/>
      <c r="FER33" s="31"/>
      <c r="FES33" s="31"/>
      <c r="FET33" s="31"/>
      <c r="FEU33" s="31"/>
      <c r="FEV33" s="31"/>
      <c r="FEW33" s="31"/>
      <c r="FEX33" s="31"/>
      <c r="FEY33" s="31"/>
      <c r="FEZ33" s="31"/>
      <c r="FFA33" s="31"/>
      <c r="FFB33" s="31"/>
      <c r="FFC33" s="31"/>
      <c r="FFD33" s="31"/>
      <c r="FFE33" s="31"/>
      <c r="FFF33" s="31"/>
      <c r="FFG33" s="31"/>
      <c r="FFH33" s="31"/>
      <c r="FFI33" s="31"/>
      <c r="FFJ33" s="31"/>
      <c r="FFK33" s="31"/>
      <c r="FFL33" s="31"/>
      <c r="FFM33" s="31"/>
      <c r="FFN33" s="31"/>
      <c r="FFO33" s="31"/>
      <c r="FFP33" s="31"/>
      <c r="FFQ33" s="31"/>
      <c r="FFR33" s="31"/>
      <c r="FFS33" s="31"/>
      <c r="FFT33" s="31"/>
      <c r="FFU33" s="31"/>
      <c r="FFV33" s="31"/>
      <c r="FFW33" s="31"/>
      <c r="FFX33" s="31"/>
      <c r="FFY33" s="31"/>
      <c r="FFZ33" s="31"/>
      <c r="FGA33" s="31"/>
      <c r="FGB33" s="31"/>
      <c r="FGC33" s="31"/>
      <c r="FGD33" s="31"/>
      <c r="FGE33" s="31"/>
      <c r="FGF33" s="31"/>
      <c r="FGG33" s="31"/>
      <c r="FGH33" s="31"/>
      <c r="FGI33" s="31"/>
      <c r="FGJ33" s="31"/>
      <c r="FGK33" s="31"/>
      <c r="FGL33" s="31"/>
      <c r="FGM33" s="31"/>
      <c r="FGN33" s="31"/>
      <c r="FGO33" s="31"/>
      <c r="FGP33" s="31"/>
      <c r="FGQ33" s="31"/>
      <c r="FGR33" s="31"/>
      <c r="FGS33" s="31"/>
      <c r="FGT33" s="31"/>
      <c r="FGU33" s="31"/>
      <c r="FGV33" s="31"/>
      <c r="FGW33" s="31"/>
      <c r="FGX33" s="31"/>
      <c r="FGY33" s="31"/>
      <c r="FGZ33" s="31"/>
      <c r="FHA33" s="31"/>
      <c r="FHB33" s="31"/>
      <c r="FHC33" s="31"/>
      <c r="FHD33" s="31"/>
      <c r="FHE33" s="31"/>
      <c r="FHF33" s="31"/>
      <c r="FHG33" s="31"/>
      <c r="FHH33" s="31"/>
      <c r="FHI33" s="31"/>
      <c r="FHJ33" s="31"/>
      <c r="FHK33" s="31"/>
      <c r="FHL33" s="31"/>
      <c r="FHM33" s="31"/>
      <c r="FHN33" s="31"/>
      <c r="FHO33" s="31"/>
      <c r="FHP33" s="31"/>
      <c r="FHQ33" s="31"/>
      <c r="FHR33" s="31"/>
      <c r="FHS33" s="31"/>
      <c r="FHT33" s="31"/>
      <c r="FHU33" s="31"/>
      <c r="FHV33" s="31"/>
      <c r="FHW33" s="31"/>
      <c r="FHX33" s="31"/>
      <c r="FHY33" s="31"/>
      <c r="FHZ33" s="31"/>
      <c r="FIA33" s="31"/>
      <c r="FIB33" s="31"/>
      <c r="FIC33" s="31"/>
      <c r="FID33" s="31"/>
      <c r="FIE33" s="31"/>
      <c r="FIF33" s="31"/>
      <c r="FIG33" s="31"/>
      <c r="FIH33" s="31"/>
      <c r="FII33" s="31"/>
      <c r="FIJ33" s="31"/>
      <c r="FIK33" s="31"/>
      <c r="FIL33" s="31"/>
      <c r="FIM33" s="31"/>
      <c r="FIN33" s="31"/>
      <c r="FIO33" s="31"/>
      <c r="FIP33" s="31"/>
      <c r="FIQ33" s="31"/>
      <c r="FIR33" s="31"/>
      <c r="FIS33" s="31"/>
      <c r="FIT33" s="31"/>
      <c r="FIU33" s="31"/>
      <c r="FIV33" s="31"/>
      <c r="FIW33" s="31"/>
      <c r="FIX33" s="31"/>
      <c r="FIY33" s="31"/>
      <c r="FIZ33" s="31"/>
      <c r="FJA33" s="31"/>
      <c r="FJB33" s="31"/>
      <c r="FJC33" s="31"/>
      <c r="FJD33" s="31"/>
      <c r="FJE33" s="31"/>
      <c r="FJF33" s="31"/>
      <c r="FJG33" s="31"/>
      <c r="FJH33" s="31"/>
      <c r="FJI33" s="31"/>
      <c r="FJJ33" s="31"/>
      <c r="FJK33" s="31"/>
      <c r="FJL33" s="31"/>
      <c r="FJM33" s="31"/>
      <c r="FJN33" s="31"/>
      <c r="FJO33" s="31"/>
      <c r="FJP33" s="31"/>
      <c r="FJQ33" s="31"/>
      <c r="FJR33" s="31"/>
      <c r="FJS33" s="31"/>
      <c r="FJT33" s="31"/>
      <c r="FJU33" s="31"/>
      <c r="FJV33" s="31"/>
      <c r="FJW33" s="31"/>
      <c r="FJX33" s="31"/>
      <c r="FJY33" s="31"/>
      <c r="FJZ33" s="31"/>
      <c r="FKA33" s="31"/>
      <c r="FKB33" s="31"/>
      <c r="FKC33" s="31"/>
      <c r="FKD33" s="31"/>
      <c r="FKE33" s="31"/>
      <c r="FKF33" s="31"/>
      <c r="FKG33" s="31"/>
      <c r="FKH33" s="31"/>
      <c r="FKI33" s="31"/>
      <c r="FKJ33" s="31"/>
      <c r="FKK33" s="31"/>
      <c r="FKL33" s="31"/>
      <c r="FKM33" s="31"/>
      <c r="FKN33" s="31"/>
      <c r="FKO33" s="31"/>
      <c r="FKP33" s="31"/>
      <c r="FKQ33" s="31"/>
      <c r="FKR33" s="31"/>
      <c r="FKS33" s="31"/>
      <c r="FKT33" s="31"/>
      <c r="FKU33" s="31"/>
      <c r="FKV33" s="31"/>
      <c r="FKW33" s="31"/>
      <c r="FKX33" s="31"/>
      <c r="FKY33" s="31"/>
      <c r="FKZ33" s="31"/>
      <c r="FLA33" s="31"/>
      <c r="FLB33" s="31"/>
      <c r="FLC33" s="31"/>
      <c r="FLD33" s="31"/>
      <c r="FLE33" s="31"/>
      <c r="FLF33" s="31"/>
      <c r="FLG33" s="31"/>
      <c r="FLH33" s="31"/>
      <c r="FLI33" s="31"/>
      <c r="FLJ33" s="31"/>
      <c r="FLK33" s="31"/>
      <c r="FLL33" s="31"/>
      <c r="FLM33" s="31"/>
      <c r="FLN33" s="31"/>
      <c r="FLO33" s="31"/>
      <c r="FLP33" s="31"/>
      <c r="FLQ33" s="31"/>
      <c r="FLR33" s="31"/>
      <c r="FLS33" s="31"/>
      <c r="FLT33" s="31"/>
      <c r="FLU33" s="31"/>
      <c r="FLV33" s="31"/>
      <c r="FLW33" s="31"/>
      <c r="FLX33" s="31"/>
      <c r="FLY33" s="31"/>
      <c r="FLZ33" s="31"/>
      <c r="FMA33" s="31"/>
      <c r="FMB33" s="31"/>
      <c r="FMC33" s="31"/>
      <c r="FMD33" s="31"/>
      <c r="FME33" s="31"/>
      <c r="FMF33" s="31"/>
      <c r="FMG33" s="31"/>
      <c r="FMH33" s="31"/>
      <c r="FMI33" s="31"/>
      <c r="FMJ33" s="31"/>
      <c r="FMK33" s="31"/>
      <c r="FML33" s="31"/>
      <c r="FMM33" s="31"/>
      <c r="FMN33" s="31"/>
      <c r="FMO33" s="31"/>
      <c r="FMP33" s="31"/>
      <c r="FMQ33" s="31"/>
      <c r="FMR33" s="31"/>
      <c r="FMS33" s="31"/>
      <c r="FMT33" s="31"/>
      <c r="FMU33" s="31"/>
      <c r="FMV33" s="31"/>
      <c r="FMW33" s="31"/>
      <c r="FMX33" s="31"/>
      <c r="FMY33" s="31"/>
      <c r="FMZ33" s="31"/>
      <c r="FNA33" s="31"/>
      <c r="FNB33" s="31"/>
      <c r="FNC33" s="31"/>
      <c r="FND33" s="31"/>
      <c r="FNE33" s="31"/>
      <c r="FNF33" s="31"/>
      <c r="FNG33" s="31"/>
      <c r="FNH33" s="31"/>
      <c r="FNI33" s="31"/>
      <c r="FNJ33" s="31"/>
      <c r="FNK33" s="31"/>
      <c r="FNL33" s="31"/>
      <c r="FNM33" s="31"/>
      <c r="FNN33" s="31"/>
      <c r="FNO33" s="31"/>
      <c r="FNP33" s="31"/>
      <c r="FNQ33" s="31"/>
      <c r="FNR33" s="31"/>
      <c r="FNS33" s="31"/>
      <c r="FNT33" s="31"/>
      <c r="FNU33" s="31"/>
      <c r="FNV33" s="31"/>
      <c r="FNW33" s="31"/>
      <c r="FNX33" s="31"/>
      <c r="FNY33" s="31"/>
      <c r="FNZ33" s="31"/>
      <c r="FOA33" s="31"/>
      <c r="FOB33" s="31"/>
      <c r="FOC33" s="31"/>
      <c r="FOD33" s="31"/>
      <c r="FOE33" s="31"/>
      <c r="FOF33" s="31"/>
      <c r="FOG33" s="31"/>
      <c r="FOH33" s="31"/>
      <c r="FOI33" s="31"/>
      <c r="FOJ33" s="31"/>
      <c r="FOK33" s="31"/>
      <c r="FOL33" s="31"/>
      <c r="FOM33" s="31"/>
      <c r="FON33" s="31"/>
      <c r="FOO33" s="31"/>
      <c r="FOP33" s="31"/>
      <c r="FOQ33" s="31"/>
      <c r="FOR33" s="31"/>
      <c r="FOS33" s="31"/>
      <c r="FOT33" s="31"/>
      <c r="FOU33" s="31"/>
      <c r="FOV33" s="31"/>
      <c r="FOW33" s="31"/>
      <c r="FOX33" s="31"/>
      <c r="FOY33" s="31"/>
      <c r="FOZ33" s="31"/>
      <c r="FPA33" s="31"/>
      <c r="FPB33" s="31"/>
      <c r="FPC33" s="31"/>
      <c r="FPD33" s="31"/>
      <c r="FPE33" s="31"/>
      <c r="FPF33" s="31"/>
      <c r="FPG33" s="31"/>
      <c r="FPH33" s="31"/>
      <c r="FPI33" s="31"/>
      <c r="FPJ33" s="31"/>
      <c r="FPK33" s="31"/>
      <c r="FPL33" s="31"/>
      <c r="FPM33" s="31"/>
      <c r="FPN33" s="31"/>
      <c r="FPO33" s="31"/>
      <c r="FPP33" s="31"/>
      <c r="FPQ33" s="31"/>
      <c r="FPR33" s="31"/>
      <c r="FPS33" s="31"/>
      <c r="FPT33" s="31"/>
      <c r="FPU33" s="31"/>
      <c r="FPV33" s="31"/>
      <c r="FPW33" s="31"/>
      <c r="FPX33" s="31"/>
      <c r="FPY33" s="31"/>
      <c r="FPZ33" s="31"/>
      <c r="FQA33" s="31"/>
      <c r="FQB33" s="31"/>
      <c r="FQC33" s="31"/>
      <c r="FQD33" s="31"/>
      <c r="FQE33" s="31"/>
      <c r="FQF33" s="31"/>
      <c r="FQG33" s="31"/>
      <c r="FQH33" s="31"/>
      <c r="FQI33" s="31"/>
      <c r="FQJ33" s="31"/>
      <c r="FQK33" s="31"/>
      <c r="FQL33" s="31"/>
      <c r="FQM33" s="31"/>
      <c r="FQN33" s="31"/>
      <c r="FQO33" s="31"/>
      <c r="FQP33" s="31"/>
      <c r="FQQ33" s="31"/>
      <c r="FQR33" s="31"/>
      <c r="FQS33" s="31"/>
      <c r="FQT33" s="31"/>
      <c r="FQU33" s="31"/>
      <c r="FQV33" s="31"/>
      <c r="FQW33" s="31"/>
      <c r="FQX33" s="31"/>
      <c r="FQY33" s="31"/>
      <c r="FQZ33" s="31"/>
      <c r="FRA33" s="31"/>
      <c r="FRB33" s="31"/>
      <c r="FRC33" s="31"/>
      <c r="FRD33" s="31"/>
      <c r="FRE33" s="31"/>
      <c r="FRF33" s="31"/>
      <c r="FRG33" s="31"/>
      <c r="FRH33" s="31"/>
      <c r="FRI33" s="31"/>
      <c r="FRJ33" s="31"/>
      <c r="FRK33" s="31"/>
      <c r="FRL33" s="31"/>
      <c r="FRM33" s="31"/>
      <c r="FRN33" s="31"/>
      <c r="FRO33" s="31"/>
      <c r="FRP33" s="31"/>
      <c r="FRQ33" s="31"/>
      <c r="FRR33" s="31"/>
      <c r="FRS33" s="31"/>
      <c r="FRT33" s="31"/>
      <c r="FRU33" s="31"/>
      <c r="FRV33" s="31"/>
      <c r="FRW33" s="31"/>
      <c r="FRX33" s="31"/>
      <c r="FRY33" s="31"/>
      <c r="FRZ33" s="31"/>
      <c r="FSA33" s="31"/>
      <c r="FSB33" s="31"/>
      <c r="FSC33" s="31"/>
      <c r="FSD33" s="31"/>
      <c r="FSE33" s="31"/>
      <c r="FSF33" s="31"/>
      <c r="FSG33" s="31"/>
      <c r="FSH33" s="31"/>
      <c r="FSI33" s="31"/>
      <c r="FSJ33" s="31"/>
      <c r="FSK33" s="31"/>
      <c r="FSL33" s="31"/>
      <c r="FSM33" s="31"/>
      <c r="FSN33" s="31"/>
      <c r="FSO33" s="31"/>
      <c r="FSP33" s="31"/>
      <c r="FSQ33" s="31"/>
      <c r="FSR33" s="31"/>
      <c r="FSS33" s="31"/>
      <c r="FST33" s="31"/>
      <c r="FSU33" s="31"/>
      <c r="FSV33" s="31"/>
      <c r="FSW33" s="31"/>
      <c r="FSX33" s="31"/>
      <c r="FSY33" s="31"/>
      <c r="FSZ33" s="31"/>
      <c r="FTA33" s="31"/>
      <c r="FTB33" s="31"/>
      <c r="FTC33" s="31"/>
      <c r="FTD33" s="31"/>
      <c r="FTE33" s="31"/>
      <c r="FTF33" s="31"/>
      <c r="FTG33" s="31"/>
      <c r="FTH33" s="31"/>
      <c r="FTI33" s="31"/>
      <c r="FTJ33" s="31"/>
      <c r="FTK33" s="31"/>
      <c r="FTL33" s="31"/>
      <c r="FTM33" s="31"/>
      <c r="FTN33" s="31"/>
      <c r="FTO33" s="31"/>
      <c r="FTP33" s="31"/>
      <c r="FTQ33" s="31"/>
      <c r="FTR33" s="31"/>
      <c r="FTS33" s="31"/>
      <c r="FTT33" s="31"/>
      <c r="FTU33" s="31"/>
      <c r="FTV33" s="31"/>
      <c r="FTW33" s="31"/>
      <c r="FTX33" s="31"/>
      <c r="FTY33" s="31"/>
      <c r="FTZ33" s="31"/>
      <c r="FUA33" s="31"/>
      <c r="FUB33" s="31"/>
      <c r="FUC33" s="31"/>
      <c r="FUD33" s="31"/>
      <c r="FUE33" s="31"/>
      <c r="FUF33" s="31"/>
      <c r="FUG33" s="31"/>
      <c r="FUH33" s="31"/>
      <c r="FUI33" s="31"/>
      <c r="FUJ33" s="31"/>
      <c r="FUK33" s="31"/>
      <c r="FUL33" s="31"/>
      <c r="FUM33" s="31"/>
      <c r="FUN33" s="31"/>
      <c r="FUO33" s="31"/>
      <c r="FUP33" s="31"/>
      <c r="FUQ33" s="31"/>
      <c r="FUR33" s="31"/>
      <c r="FUS33" s="31"/>
      <c r="FUT33" s="31"/>
      <c r="FUU33" s="31"/>
      <c r="FUV33" s="31"/>
      <c r="FUW33" s="31"/>
      <c r="FUX33" s="31"/>
      <c r="FUY33" s="31"/>
      <c r="FUZ33" s="31"/>
      <c r="FVA33" s="31"/>
      <c r="FVB33" s="31"/>
      <c r="FVC33" s="31"/>
      <c r="FVD33" s="31"/>
      <c r="FVE33" s="31"/>
      <c r="FVF33" s="31"/>
      <c r="FVG33" s="31"/>
      <c r="FVH33" s="31"/>
      <c r="FVI33" s="31"/>
      <c r="FVJ33" s="31"/>
      <c r="FVK33" s="31"/>
      <c r="FVL33" s="31"/>
      <c r="FVM33" s="31"/>
      <c r="FVN33" s="31"/>
      <c r="FVO33" s="31"/>
      <c r="FVP33" s="31"/>
      <c r="FVQ33" s="31"/>
      <c r="FVR33" s="31"/>
      <c r="FVS33" s="31"/>
      <c r="FVT33" s="31"/>
      <c r="FVU33" s="31"/>
      <c r="FVV33" s="31"/>
      <c r="FVW33" s="31"/>
      <c r="FVX33" s="31"/>
      <c r="FVY33" s="31"/>
      <c r="FVZ33" s="31"/>
      <c r="FWA33" s="31"/>
      <c r="FWB33" s="31"/>
      <c r="FWC33" s="31"/>
      <c r="FWD33" s="31"/>
      <c r="FWE33" s="31"/>
      <c r="FWF33" s="31"/>
      <c r="FWG33" s="31"/>
      <c r="FWH33" s="31"/>
      <c r="FWI33" s="31"/>
      <c r="FWJ33" s="31"/>
      <c r="FWK33" s="31"/>
      <c r="FWL33" s="31"/>
      <c r="FWM33" s="31"/>
      <c r="FWN33" s="31"/>
      <c r="FWO33" s="31"/>
      <c r="FWP33" s="31"/>
      <c r="FWQ33" s="31"/>
      <c r="FWR33" s="31"/>
      <c r="FWS33" s="31"/>
      <c r="FWT33" s="31"/>
      <c r="FWU33" s="31"/>
      <c r="FWV33" s="31"/>
      <c r="FWW33" s="31"/>
      <c r="FWX33" s="31"/>
      <c r="FWY33" s="31"/>
      <c r="FWZ33" s="31"/>
      <c r="FXA33" s="31"/>
      <c r="FXB33" s="31"/>
      <c r="FXC33" s="31"/>
      <c r="FXD33" s="31"/>
      <c r="FXE33" s="31"/>
      <c r="FXF33" s="31"/>
      <c r="FXG33" s="31"/>
      <c r="FXH33" s="31"/>
      <c r="FXI33" s="31"/>
      <c r="FXJ33" s="31"/>
      <c r="FXK33" s="31"/>
      <c r="FXL33" s="31"/>
      <c r="FXM33" s="31"/>
      <c r="FXN33" s="31"/>
      <c r="FXO33" s="31"/>
      <c r="FXP33" s="31"/>
      <c r="FXQ33" s="31"/>
      <c r="FXR33" s="31"/>
      <c r="FXS33" s="31"/>
      <c r="FXT33" s="31"/>
      <c r="FXU33" s="31"/>
      <c r="FXV33" s="31"/>
      <c r="FXW33" s="31"/>
      <c r="FXX33" s="31"/>
      <c r="FXY33" s="31"/>
      <c r="FXZ33" s="31"/>
      <c r="FYA33" s="31"/>
      <c r="FYB33" s="31"/>
      <c r="FYC33" s="31"/>
      <c r="FYD33" s="31"/>
      <c r="FYE33" s="31"/>
      <c r="FYF33" s="31"/>
      <c r="FYG33" s="31"/>
      <c r="FYH33" s="31"/>
      <c r="FYI33" s="31"/>
      <c r="FYJ33" s="31"/>
      <c r="FYK33" s="31"/>
      <c r="FYL33" s="31"/>
      <c r="FYM33" s="31"/>
      <c r="FYN33" s="31"/>
      <c r="FYO33" s="31"/>
      <c r="FYP33" s="31"/>
      <c r="FYQ33" s="31"/>
      <c r="FYR33" s="31"/>
      <c r="FYS33" s="31"/>
      <c r="FYT33" s="31"/>
      <c r="FYU33" s="31"/>
      <c r="FYV33" s="31"/>
      <c r="FYW33" s="31"/>
      <c r="FYX33" s="31"/>
      <c r="FYY33" s="31"/>
      <c r="FYZ33" s="31"/>
      <c r="FZA33" s="31"/>
      <c r="FZB33" s="31"/>
      <c r="FZC33" s="31"/>
      <c r="FZD33" s="31"/>
      <c r="FZE33" s="31"/>
      <c r="FZF33" s="31"/>
      <c r="FZG33" s="31"/>
      <c r="FZH33" s="31"/>
      <c r="FZI33" s="31"/>
      <c r="FZJ33" s="31"/>
      <c r="FZK33" s="31"/>
      <c r="FZL33" s="31"/>
      <c r="FZM33" s="31"/>
      <c r="FZN33" s="31"/>
      <c r="FZO33" s="31"/>
      <c r="FZP33" s="31"/>
      <c r="FZQ33" s="31"/>
      <c r="FZR33" s="31"/>
      <c r="FZS33" s="31"/>
      <c r="FZT33" s="31"/>
      <c r="FZU33" s="31"/>
      <c r="FZV33" s="31"/>
      <c r="FZW33" s="31"/>
      <c r="FZX33" s="31"/>
      <c r="FZY33" s="31"/>
      <c r="FZZ33" s="31"/>
      <c r="GAA33" s="31"/>
      <c r="GAB33" s="31"/>
      <c r="GAC33" s="31"/>
      <c r="GAD33" s="31"/>
      <c r="GAE33" s="31"/>
      <c r="GAF33" s="31"/>
      <c r="GAG33" s="31"/>
      <c r="GAH33" s="31"/>
      <c r="GAI33" s="31"/>
      <c r="GAJ33" s="31"/>
      <c r="GAK33" s="31"/>
      <c r="GAL33" s="31"/>
      <c r="GAM33" s="31"/>
      <c r="GAN33" s="31"/>
      <c r="GAO33" s="31"/>
      <c r="GAP33" s="31"/>
      <c r="GAQ33" s="31"/>
      <c r="GAR33" s="31"/>
      <c r="GAS33" s="31"/>
      <c r="GAT33" s="31"/>
      <c r="GAU33" s="31"/>
      <c r="GAV33" s="31"/>
      <c r="GAW33" s="31"/>
      <c r="GAX33" s="31"/>
      <c r="GAY33" s="31"/>
      <c r="GAZ33" s="31"/>
      <c r="GBA33" s="31"/>
      <c r="GBB33" s="31"/>
      <c r="GBC33" s="31"/>
      <c r="GBD33" s="31"/>
      <c r="GBE33" s="31"/>
      <c r="GBF33" s="31"/>
      <c r="GBG33" s="31"/>
      <c r="GBH33" s="31"/>
      <c r="GBI33" s="31"/>
      <c r="GBJ33" s="31"/>
      <c r="GBK33" s="31"/>
      <c r="GBL33" s="31"/>
      <c r="GBM33" s="31"/>
      <c r="GBN33" s="31"/>
      <c r="GBO33" s="31"/>
      <c r="GBP33" s="31"/>
      <c r="GBQ33" s="31"/>
      <c r="GBR33" s="31"/>
      <c r="GBS33" s="31"/>
      <c r="GBT33" s="31"/>
      <c r="GBU33" s="31"/>
      <c r="GBV33" s="31"/>
      <c r="GBW33" s="31"/>
      <c r="GBX33" s="31"/>
      <c r="GBY33" s="31"/>
      <c r="GBZ33" s="31"/>
      <c r="GCA33" s="31"/>
      <c r="GCB33" s="31"/>
      <c r="GCC33" s="31"/>
      <c r="GCD33" s="31"/>
      <c r="GCE33" s="31"/>
      <c r="GCF33" s="31"/>
      <c r="GCG33" s="31"/>
      <c r="GCH33" s="31"/>
      <c r="GCI33" s="31"/>
      <c r="GCJ33" s="31"/>
      <c r="GCK33" s="31"/>
      <c r="GCL33" s="31"/>
      <c r="GCM33" s="31"/>
      <c r="GCN33" s="31"/>
      <c r="GCO33" s="31"/>
      <c r="GCP33" s="31"/>
      <c r="GCQ33" s="31"/>
      <c r="GCR33" s="31"/>
      <c r="GCS33" s="31"/>
      <c r="GCT33" s="31"/>
      <c r="GCU33" s="31"/>
      <c r="GCV33" s="31"/>
      <c r="GCW33" s="31"/>
      <c r="GCX33" s="31"/>
      <c r="GCY33" s="31"/>
      <c r="GCZ33" s="31"/>
      <c r="GDA33" s="31"/>
      <c r="GDB33" s="31"/>
      <c r="GDC33" s="31"/>
      <c r="GDD33" s="31"/>
      <c r="GDE33" s="31"/>
      <c r="GDF33" s="31"/>
      <c r="GDG33" s="31"/>
      <c r="GDH33" s="31"/>
      <c r="GDI33" s="31"/>
      <c r="GDJ33" s="31"/>
      <c r="GDK33" s="31"/>
      <c r="GDL33" s="31"/>
      <c r="GDM33" s="31"/>
      <c r="GDN33" s="31"/>
      <c r="GDO33" s="31"/>
      <c r="GDP33" s="31"/>
      <c r="GDQ33" s="31"/>
      <c r="GDR33" s="31"/>
      <c r="GDS33" s="31"/>
      <c r="GDT33" s="31"/>
      <c r="GDU33" s="31"/>
      <c r="GDV33" s="31"/>
      <c r="GDW33" s="31"/>
      <c r="GDX33" s="31"/>
      <c r="GDY33" s="31"/>
      <c r="GDZ33" s="31"/>
      <c r="GEA33" s="31"/>
      <c r="GEB33" s="31"/>
      <c r="GEC33" s="31"/>
      <c r="GED33" s="31"/>
      <c r="GEE33" s="31"/>
      <c r="GEF33" s="31"/>
      <c r="GEG33" s="31"/>
      <c r="GEH33" s="31"/>
      <c r="GEI33" s="31"/>
      <c r="GEJ33" s="31"/>
      <c r="GEK33" s="31"/>
      <c r="GEL33" s="31"/>
      <c r="GEM33" s="31"/>
      <c r="GEN33" s="31"/>
      <c r="GEO33" s="31"/>
      <c r="GEP33" s="31"/>
      <c r="GEQ33" s="31"/>
      <c r="GER33" s="31"/>
      <c r="GES33" s="31"/>
      <c r="GET33" s="31"/>
      <c r="GEU33" s="31"/>
      <c r="GEV33" s="31"/>
      <c r="GEW33" s="31"/>
      <c r="GEX33" s="31"/>
      <c r="GEY33" s="31"/>
      <c r="GEZ33" s="31"/>
      <c r="GFA33" s="31"/>
      <c r="GFB33" s="31"/>
      <c r="GFC33" s="31"/>
      <c r="GFD33" s="31"/>
      <c r="GFE33" s="31"/>
      <c r="GFF33" s="31"/>
      <c r="GFG33" s="31"/>
      <c r="GFH33" s="31"/>
      <c r="GFI33" s="31"/>
      <c r="GFJ33" s="31"/>
      <c r="GFK33" s="31"/>
      <c r="GFL33" s="31"/>
      <c r="GFM33" s="31"/>
      <c r="GFN33" s="31"/>
      <c r="GFO33" s="31"/>
      <c r="GFP33" s="31"/>
      <c r="GFQ33" s="31"/>
      <c r="GFR33" s="31"/>
      <c r="GFS33" s="31"/>
      <c r="GFT33" s="31"/>
      <c r="GFU33" s="31"/>
      <c r="GFV33" s="31"/>
      <c r="GFW33" s="31"/>
      <c r="GFX33" s="31"/>
      <c r="GFY33" s="31"/>
      <c r="GFZ33" s="31"/>
      <c r="GGA33" s="31"/>
      <c r="GGB33" s="31"/>
      <c r="GGC33" s="31"/>
      <c r="GGD33" s="31"/>
      <c r="GGE33" s="31"/>
      <c r="GGF33" s="31"/>
      <c r="GGG33" s="31"/>
      <c r="GGH33" s="31"/>
      <c r="GGI33" s="31"/>
      <c r="GGJ33" s="31"/>
      <c r="GGK33" s="31"/>
      <c r="GGL33" s="31"/>
      <c r="GGM33" s="31"/>
      <c r="GGN33" s="31"/>
      <c r="GGO33" s="31"/>
      <c r="GGP33" s="31"/>
      <c r="GGQ33" s="31"/>
      <c r="GGR33" s="31"/>
      <c r="GGS33" s="31"/>
      <c r="GGT33" s="31"/>
      <c r="GGU33" s="31"/>
      <c r="GGV33" s="31"/>
      <c r="GGW33" s="31"/>
      <c r="GGX33" s="31"/>
      <c r="GGY33" s="31"/>
      <c r="GGZ33" s="31"/>
      <c r="GHA33" s="31"/>
      <c r="GHB33" s="31"/>
      <c r="GHC33" s="31"/>
      <c r="GHD33" s="31"/>
      <c r="GHE33" s="31"/>
      <c r="GHF33" s="31"/>
      <c r="GHG33" s="31"/>
      <c r="GHH33" s="31"/>
      <c r="GHI33" s="31"/>
      <c r="GHJ33" s="31"/>
      <c r="GHK33" s="31"/>
      <c r="GHL33" s="31"/>
      <c r="GHM33" s="31"/>
      <c r="GHN33" s="31"/>
      <c r="GHO33" s="31"/>
      <c r="GHP33" s="31"/>
      <c r="GHQ33" s="31"/>
      <c r="GHR33" s="31"/>
      <c r="GHS33" s="31"/>
      <c r="GHT33" s="31"/>
      <c r="GHU33" s="31"/>
      <c r="GHV33" s="31"/>
      <c r="GHW33" s="31"/>
      <c r="GHX33" s="31"/>
      <c r="GHY33" s="31"/>
      <c r="GHZ33" s="31"/>
      <c r="GIA33" s="31"/>
      <c r="GIB33" s="31"/>
      <c r="GIC33" s="31"/>
      <c r="GID33" s="31"/>
      <c r="GIE33" s="31"/>
      <c r="GIF33" s="31"/>
      <c r="GIG33" s="31"/>
      <c r="GIH33" s="31"/>
      <c r="GII33" s="31"/>
      <c r="GIJ33" s="31"/>
      <c r="GIK33" s="31"/>
      <c r="GIL33" s="31"/>
      <c r="GIM33" s="31"/>
      <c r="GIN33" s="31"/>
      <c r="GIO33" s="31"/>
      <c r="GIP33" s="31"/>
      <c r="GIQ33" s="31"/>
      <c r="GIR33" s="31"/>
      <c r="GIS33" s="31"/>
      <c r="GIT33" s="31"/>
      <c r="GIU33" s="31"/>
      <c r="GIV33" s="31"/>
      <c r="GIW33" s="31"/>
      <c r="GIX33" s="31"/>
      <c r="GIY33" s="31"/>
      <c r="GIZ33" s="31"/>
      <c r="GJA33" s="31"/>
      <c r="GJB33" s="31"/>
      <c r="GJC33" s="31"/>
      <c r="GJD33" s="31"/>
      <c r="GJE33" s="31"/>
      <c r="GJF33" s="31"/>
      <c r="GJG33" s="31"/>
      <c r="GJH33" s="31"/>
      <c r="GJI33" s="31"/>
      <c r="GJJ33" s="31"/>
      <c r="GJK33" s="31"/>
      <c r="GJL33" s="31"/>
      <c r="GJM33" s="31"/>
      <c r="GJN33" s="31"/>
      <c r="GJO33" s="31"/>
      <c r="GJP33" s="31"/>
      <c r="GJQ33" s="31"/>
      <c r="GJR33" s="31"/>
      <c r="GJS33" s="31"/>
      <c r="GJT33" s="31"/>
      <c r="GJU33" s="31"/>
      <c r="GJV33" s="31"/>
      <c r="GJW33" s="31"/>
      <c r="GJX33" s="31"/>
      <c r="GJY33" s="31"/>
      <c r="GJZ33" s="31"/>
      <c r="GKA33" s="31"/>
      <c r="GKB33" s="31"/>
      <c r="GKC33" s="31"/>
      <c r="GKD33" s="31"/>
      <c r="GKE33" s="31"/>
      <c r="GKF33" s="31"/>
      <c r="GKG33" s="31"/>
      <c r="GKH33" s="31"/>
      <c r="GKI33" s="31"/>
      <c r="GKJ33" s="31"/>
      <c r="GKK33" s="31"/>
      <c r="GKL33" s="31"/>
      <c r="GKM33" s="31"/>
      <c r="GKN33" s="31"/>
      <c r="GKO33" s="31"/>
      <c r="GKP33" s="31"/>
      <c r="GKQ33" s="31"/>
      <c r="GKR33" s="31"/>
      <c r="GKS33" s="31"/>
      <c r="GKT33" s="31"/>
      <c r="GKU33" s="31"/>
      <c r="GKV33" s="31"/>
      <c r="GKW33" s="31"/>
      <c r="GKX33" s="31"/>
      <c r="GKY33" s="31"/>
      <c r="GKZ33" s="31"/>
      <c r="GLA33" s="31"/>
      <c r="GLB33" s="31"/>
      <c r="GLC33" s="31"/>
      <c r="GLD33" s="31"/>
      <c r="GLE33" s="31"/>
      <c r="GLF33" s="31"/>
      <c r="GLG33" s="31"/>
      <c r="GLH33" s="31"/>
      <c r="GLI33" s="31"/>
      <c r="GLJ33" s="31"/>
      <c r="GLK33" s="31"/>
      <c r="GLL33" s="31"/>
      <c r="GLM33" s="31"/>
      <c r="GLN33" s="31"/>
      <c r="GLO33" s="31"/>
      <c r="GLP33" s="31"/>
      <c r="GLQ33" s="31"/>
      <c r="GLR33" s="31"/>
      <c r="GLS33" s="31"/>
      <c r="GLT33" s="31"/>
      <c r="GLU33" s="31"/>
      <c r="GLV33" s="31"/>
      <c r="GLW33" s="31"/>
      <c r="GLX33" s="31"/>
      <c r="GLY33" s="31"/>
      <c r="GLZ33" s="31"/>
      <c r="GMA33" s="31"/>
      <c r="GMB33" s="31"/>
      <c r="GMC33" s="31"/>
      <c r="GMD33" s="31"/>
      <c r="GME33" s="31"/>
      <c r="GMF33" s="31"/>
      <c r="GMG33" s="31"/>
      <c r="GMH33" s="31"/>
      <c r="GMI33" s="31"/>
      <c r="GMJ33" s="31"/>
      <c r="GMK33" s="31"/>
      <c r="GML33" s="31"/>
      <c r="GMM33" s="31"/>
      <c r="GMN33" s="31"/>
      <c r="GMO33" s="31"/>
      <c r="GMP33" s="31"/>
      <c r="GMQ33" s="31"/>
      <c r="GMR33" s="31"/>
      <c r="GMS33" s="31"/>
      <c r="GMT33" s="31"/>
      <c r="GMU33" s="31"/>
      <c r="GMV33" s="31"/>
      <c r="GMW33" s="31"/>
      <c r="GMX33" s="31"/>
      <c r="GMY33" s="31"/>
      <c r="GMZ33" s="31"/>
      <c r="GNA33" s="31"/>
      <c r="GNB33" s="31"/>
      <c r="GNC33" s="31"/>
      <c r="GND33" s="31"/>
      <c r="GNE33" s="31"/>
      <c r="GNF33" s="31"/>
      <c r="GNG33" s="31"/>
      <c r="GNH33" s="31"/>
      <c r="GNI33" s="31"/>
      <c r="GNJ33" s="31"/>
      <c r="GNK33" s="31"/>
      <c r="GNL33" s="31"/>
      <c r="GNM33" s="31"/>
      <c r="GNN33" s="31"/>
      <c r="GNO33" s="31"/>
      <c r="GNP33" s="31"/>
      <c r="GNQ33" s="31"/>
      <c r="GNR33" s="31"/>
      <c r="GNS33" s="31"/>
      <c r="GNT33" s="31"/>
      <c r="GNU33" s="31"/>
      <c r="GNV33" s="31"/>
      <c r="GNW33" s="31"/>
      <c r="GNX33" s="31"/>
      <c r="GNY33" s="31"/>
      <c r="GNZ33" s="31"/>
      <c r="GOA33" s="31"/>
      <c r="GOB33" s="31"/>
      <c r="GOC33" s="31"/>
      <c r="GOD33" s="31"/>
      <c r="GOE33" s="31"/>
      <c r="GOF33" s="31"/>
      <c r="GOG33" s="31"/>
      <c r="GOH33" s="31"/>
      <c r="GOI33" s="31"/>
      <c r="GOJ33" s="31"/>
      <c r="GOK33" s="31"/>
      <c r="GOL33" s="31"/>
      <c r="GOM33" s="31"/>
      <c r="GON33" s="31"/>
      <c r="GOO33" s="31"/>
      <c r="GOP33" s="31"/>
      <c r="GOQ33" s="31"/>
      <c r="GOR33" s="31"/>
      <c r="GOS33" s="31"/>
      <c r="GOT33" s="31"/>
      <c r="GOU33" s="31"/>
      <c r="GOV33" s="31"/>
      <c r="GOW33" s="31"/>
      <c r="GOX33" s="31"/>
      <c r="GOY33" s="31"/>
      <c r="GOZ33" s="31"/>
      <c r="GPA33" s="31"/>
      <c r="GPB33" s="31"/>
      <c r="GPC33" s="31"/>
      <c r="GPD33" s="31"/>
      <c r="GPE33" s="31"/>
      <c r="GPF33" s="31"/>
      <c r="GPG33" s="31"/>
      <c r="GPH33" s="31"/>
      <c r="GPI33" s="31"/>
      <c r="GPJ33" s="31"/>
      <c r="GPK33" s="31"/>
      <c r="GPL33" s="31"/>
      <c r="GPM33" s="31"/>
      <c r="GPN33" s="31"/>
      <c r="GPO33" s="31"/>
      <c r="GPP33" s="31"/>
      <c r="GPQ33" s="31"/>
      <c r="GPR33" s="31"/>
      <c r="GPS33" s="31"/>
      <c r="GPT33" s="31"/>
      <c r="GPU33" s="31"/>
      <c r="GPV33" s="31"/>
      <c r="GPW33" s="31"/>
      <c r="GPX33" s="31"/>
      <c r="GPY33" s="31"/>
      <c r="GPZ33" s="31"/>
      <c r="GQA33" s="31"/>
      <c r="GQB33" s="31"/>
      <c r="GQC33" s="31"/>
      <c r="GQD33" s="31"/>
      <c r="GQE33" s="31"/>
      <c r="GQF33" s="31"/>
      <c r="GQG33" s="31"/>
      <c r="GQH33" s="31"/>
      <c r="GQI33" s="31"/>
      <c r="GQJ33" s="31"/>
      <c r="GQK33" s="31"/>
      <c r="GQL33" s="31"/>
      <c r="GQM33" s="31"/>
      <c r="GQN33" s="31"/>
      <c r="GQO33" s="31"/>
      <c r="GQP33" s="31"/>
      <c r="GQQ33" s="31"/>
      <c r="GQR33" s="31"/>
      <c r="GQS33" s="31"/>
      <c r="GQT33" s="31"/>
      <c r="GQU33" s="31"/>
      <c r="GQV33" s="31"/>
      <c r="GQW33" s="31"/>
      <c r="GQX33" s="31"/>
      <c r="GQY33" s="31"/>
      <c r="GQZ33" s="31"/>
      <c r="GRA33" s="31"/>
      <c r="GRB33" s="31"/>
      <c r="GRC33" s="31"/>
      <c r="GRD33" s="31"/>
      <c r="GRE33" s="31"/>
      <c r="GRF33" s="31"/>
      <c r="GRG33" s="31"/>
      <c r="GRH33" s="31"/>
      <c r="GRI33" s="31"/>
      <c r="GRJ33" s="31"/>
      <c r="GRK33" s="31"/>
      <c r="GRL33" s="31"/>
      <c r="GRM33" s="31"/>
      <c r="GRN33" s="31"/>
      <c r="GRO33" s="31"/>
      <c r="GRP33" s="31"/>
      <c r="GRQ33" s="31"/>
      <c r="GRR33" s="31"/>
      <c r="GRS33" s="31"/>
      <c r="GRT33" s="31"/>
      <c r="GRU33" s="31"/>
      <c r="GRV33" s="31"/>
      <c r="GRW33" s="31"/>
      <c r="GRX33" s="31"/>
      <c r="GRY33" s="31"/>
      <c r="GRZ33" s="31"/>
      <c r="GSA33" s="31"/>
      <c r="GSB33" s="31"/>
      <c r="GSC33" s="31"/>
      <c r="GSD33" s="31"/>
      <c r="GSE33" s="31"/>
      <c r="GSF33" s="31"/>
      <c r="GSG33" s="31"/>
      <c r="GSH33" s="31"/>
      <c r="GSI33" s="31"/>
      <c r="GSJ33" s="31"/>
      <c r="GSK33" s="31"/>
      <c r="GSL33" s="31"/>
      <c r="GSM33" s="31"/>
      <c r="GSN33" s="31"/>
      <c r="GSO33" s="31"/>
      <c r="GSP33" s="31"/>
      <c r="GSQ33" s="31"/>
      <c r="GSR33" s="31"/>
      <c r="GSS33" s="31"/>
      <c r="GST33" s="31"/>
      <c r="GSU33" s="31"/>
      <c r="GSV33" s="31"/>
      <c r="GSW33" s="31"/>
      <c r="GSX33" s="31"/>
      <c r="GSY33" s="31"/>
      <c r="GSZ33" s="31"/>
      <c r="GTA33" s="31"/>
      <c r="GTB33" s="31"/>
      <c r="GTC33" s="31"/>
      <c r="GTD33" s="31"/>
      <c r="GTE33" s="31"/>
      <c r="GTF33" s="31"/>
      <c r="GTG33" s="31"/>
      <c r="GTH33" s="31"/>
      <c r="GTI33" s="31"/>
      <c r="GTJ33" s="31"/>
      <c r="GTK33" s="31"/>
      <c r="GTL33" s="31"/>
      <c r="GTM33" s="31"/>
      <c r="GTN33" s="31"/>
      <c r="GTO33" s="31"/>
      <c r="GTP33" s="31"/>
      <c r="GTQ33" s="31"/>
      <c r="GTR33" s="31"/>
      <c r="GTS33" s="31"/>
      <c r="GTT33" s="31"/>
      <c r="GTU33" s="31"/>
      <c r="GTV33" s="31"/>
      <c r="GTW33" s="31"/>
      <c r="GTX33" s="31"/>
      <c r="GTY33" s="31"/>
      <c r="GTZ33" s="31"/>
      <c r="GUA33" s="31"/>
      <c r="GUB33" s="31"/>
      <c r="GUC33" s="31"/>
      <c r="GUD33" s="31"/>
      <c r="GUE33" s="31"/>
      <c r="GUF33" s="31"/>
      <c r="GUG33" s="31"/>
      <c r="GUH33" s="31"/>
      <c r="GUI33" s="31"/>
      <c r="GUJ33" s="31"/>
      <c r="GUK33" s="31"/>
      <c r="GUL33" s="31"/>
      <c r="GUM33" s="31"/>
      <c r="GUN33" s="31"/>
      <c r="GUO33" s="31"/>
      <c r="GUP33" s="31"/>
      <c r="GUQ33" s="31"/>
      <c r="GUR33" s="31"/>
      <c r="GUS33" s="31"/>
      <c r="GUT33" s="31"/>
      <c r="GUU33" s="31"/>
      <c r="GUV33" s="31"/>
      <c r="GUW33" s="31"/>
      <c r="GUX33" s="31"/>
      <c r="GUY33" s="31"/>
      <c r="GUZ33" s="31"/>
      <c r="GVA33" s="31"/>
      <c r="GVB33" s="31"/>
      <c r="GVC33" s="31"/>
      <c r="GVD33" s="31"/>
      <c r="GVE33" s="31"/>
      <c r="GVF33" s="31"/>
      <c r="GVG33" s="31"/>
      <c r="GVH33" s="31"/>
      <c r="GVI33" s="31"/>
      <c r="GVJ33" s="31"/>
      <c r="GVK33" s="31"/>
      <c r="GVL33" s="31"/>
      <c r="GVM33" s="31"/>
      <c r="GVN33" s="31"/>
      <c r="GVO33" s="31"/>
      <c r="GVP33" s="31"/>
      <c r="GVQ33" s="31"/>
      <c r="GVR33" s="31"/>
      <c r="GVS33" s="31"/>
      <c r="GVT33" s="31"/>
      <c r="GVU33" s="31"/>
      <c r="GVV33" s="31"/>
      <c r="GVW33" s="31"/>
      <c r="GVX33" s="31"/>
      <c r="GVY33" s="31"/>
      <c r="GVZ33" s="31"/>
      <c r="GWA33" s="31"/>
      <c r="GWB33" s="31"/>
      <c r="GWC33" s="31"/>
      <c r="GWD33" s="31"/>
      <c r="GWE33" s="31"/>
      <c r="GWF33" s="31"/>
      <c r="GWG33" s="31"/>
      <c r="GWH33" s="31"/>
      <c r="GWI33" s="31"/>
      <c r="GWJ33" s="31"/>
      <c r="GWK33" s="31"/>
      <c r="GWL33" s="31"/>
      <c r="GWM33" s="31"/>
      <c r="GWN33" s="31"/>
      <c r="GWO33" s="31"/>
      <c r="GWP33" s="31"/>
      <c r="GWQ33" s="31"/>
      <c r="GWR33" s="31"/>
      <c r="GWS33" s="31"/>
      <c r="GWT33" s="31"/>
      <c r="GWU33" s="31"/>
      <c r="GWV33" s="31"/>
      <c r="GWW33" s="31"/>
      <c r="GWX33" s="31"/>
      <c r="GWY33" s="31"/>
      <c r="GWZ33" s="31"/>
      <c r="GXA33" s="31"/>
      <c r="GXB33" s="31"/>
      <c r="GXC33" s="31"/>
      <c r="GXD33" s="31"/>
      <c r="GXE33" s="31"/>
      <c r="GXF33" s="31"/>
      <c r="GXG33" s="31"/>
      <c r="GXH33" s="31"/>
      <c r="GXI33" s="31"/>
      <c r="GXJ33" s="31"/>
      <c r="GXK33" s="31"/>
      <c r="GXL33" s="31"/>
      <c r="GXM33" s="31"/>
      <c r="GXN33" s="31"/>
      <c r="GXO33" s="31"/>
      <c r="GXP33" s="31"/>
      <c r="GXQ33" s="31"/>
      <c r="GXR33" s="31"/>
      <c r="GXS33" s="31"/>
      <c r="GXT33" s="31"/>
      <c r="GXU33" s="31"/>
      <c r="GXV33" s="31"/>
      <c r="GXW33" s="31"/>
      <c r="GXX33" s="31"/>
      <c r="GXY33" s="31"/>
      <c r="GXZ33" s="31"/>
      <c r="GYA33" s="31"/>
      <c r="GYB33" s="31"/>
      <c r="GYC33" s="31"/>
      <c r="GYD33" s="31"/>
      <c r="GYE33" s="31"/>
      <c r="GYF33" s="31"/>
      <c r="GYG33" s="31"/>
      <c r="GYH33" s="31"/>
      <c r="GYI33" s="31"/>
      <c r="GYJ33" s="31"/>
      <c r="GYK33" s="31"/>
      <c r="GYL33" s="31"/>
      <c r="GYM33" s="31"/>
      <c r="GYN33" s="31"/>
      <c r="GYO33" s="31"/>
      <c r="GYP33" s="31"/>
      <c r="GYQ33" s="31"/>
      <c r="GYR33" s="31"/>
      <c r="GYS33" s="31"/>
      <c r="GYT33" s="31"/>
      <c r="GYU33" s="31"/>
      <c r="GYV33" s="31"/>
      <c r="GYW33" s="31"/>
      <c r="GYX33" s="31"/>
      <c r="GYY33" s="31"/>
      <c r="GYZ33" s="31"/>
      <c r="GZA33" s="31"/>
      <c r="GZB33" s="31"/>
      <c r="GZC33" s="31"/>
      <c r="GZD33" s="31"/>
      <c r="GZE33" s="31"/>
      <c r="GZF33" s="31"/>
      <c r="GZG33" s="31"/>
      <c r="GZH33" s="31"/>
      <c r="GZI33" s="31"/>
      <c r="GZJ33" s="31"/>
      <c r="GZK33" s="31"/>
      <c r="GZL33" s="31"/>
      <c r="GZM33" s="31"/>
      <c r="GZN33" s="31"/>
      <c r="GZO33" s="31"/>
      <c r="GZP33" s="31"/>
      <c r="GZQ33" s="31"/>
      <c r="GZR33" s="31"/>
      <c r="GZS33" s="31"/>
      <c r="GZT33" s="31"/>
      <c r="GZU33" s="31"/>
      <c r="GZV33" s="31"/>
      <c r="GZW33" s="31"/>
      <c r="GZX33" s="31"/>
      <c r="GZY33" s="31"/>
      <c r="GZZ33" s="31"/>
      <c r="HAA33" s="31"/>
      <c r="HAB33" s="31"/>
      <c r="HAC33" s="31"/>
      <c r="HAD33" s="31"/>
      <c r="HAE33" s="31"/>
      <c r="HAF33" s="31"/>
      <c r="HAG33" s="31"/>
      <c r="HAH33" s="31"/>
      <c r="HAI33" s="31"/>
      <c r="HAJ33" s="31"/>
      <c r="HAK33" s="31"/>
      <c r="HAL33" s="31"/>
      <c r="HAM33" s="31"/>
      <c r="HAN33" s="31"/>
      <c r="HAO33" s="31"/>
      <c r="HAP33" s="31"/>
      <c r="HAQ33" s="31"/>
      <c r="HAR33" s="31"/>
      <c r="HAS33" s="31"/>
      <c r="HAT33" s="31"/>
      <c r="HAU33" s="31"/>
      <c r="HAV33" s="31"/>
      <c r="HAW33" s="31"/>
      <c r="HAX33" s="31"/>
      <c r="HAY33" s="31"/>
      <c r="HAZ33" s="31"/>
      <c r="HBA33" s="31"/>
      <c r="HBB33" s="31"/>
      <c r="HBC33" s="31"/>
      <c r="HBD33" s="31"/>
      <c r="HBE33" s="31"/>
      <c r="HBF33" s="31"/>
      <c r="HBG33" s="31"/>
      <c r="HBH33" s="31"/>
      <c r="HBI33" s="31"/>
      <c r="HBJ33" s="31"/>
      <c r="HBK33" s="31"/>
      <c r="HBL33" s="31"/>
      <c r="HBM33" s="31"/>
      <c r="HBN33" s="31"/>
      <c r="HBO33" s="31"/>
      <c r="HBP33" s="31"/>
      <c r="HBQ33" s="31"/>
      <c r="HBR33" s="31"/>
      <c r="HBS33" s="31"/>
      <c r="HBT33" s="31"/>
      <c r="HBU33" s="31"/>
      <c r="HBV33" s="31"/>
      <c r="HBW33" s="31"/>
      <c r="HBX33" s="31"/>
      <c r="HBY33" s="31"/>
      <c r="HBZ33" s="31"/>
      <c r="HCA33" s="31"/>
      <c r="HCB33" s="31"/>
      <c r="HCC33" s="31"/>
      <c r="HCD33" s="31"/>
      <c r="HCE33" s="31"/>
      <c r="HCF33" s="31"/>
      <c r="HCG33" s="31"/>
      <c r="HCH33" s="31"/>
      <c r="HCI33" s="31"/>
      <c r="HCJ33" s="31"/>
      <c r="HCK33" s="31"/>
      <c r="HCL33" s="31"/>
      <c r="HCM33" s="31"/>
      <c r="HCN33" s="31"/>
      <c r="HCO33" s="31"/>
      <c r="HCP33" s="31"/>
      <c r="HCQ33" s="31"/>
      <c r="HCR33" s="31"/>
      <c r="HCS33" s="31"/>
      <c r="HCT33" s="31"/>
      <c r="HCU33" s="31"/>
      <c r="HCV33" s="31"/>
      <c r="HCW33" s="31"/>
      <c r="HCX33" s="31"/>
      <c r="HCY33" s="31"/>
      <c r="HCZ33" s="31"/>
      <c r="HDA33" s="31"/>
      <c r="HDB33" s="31"/>
      <c r="HDC33" s="31"/>
      <c r="HDD33" s="31"/>
      <c r="HDE33" s="31"/>
      <c r="HDF33" s="31"/>
      <c r="HDG33" s="31"/>
      <c r="HDH33" s="31"/>
      <c r="HDI33" s="31"/>
      <c r="HDJ33" s="31"/>
      <c r="HDK33" s="31"/>
      <c r="HDL33" s="31"/>
      <c r="HDM33" s="31"/>
      <c r="HDN33" s="31"/>
      <c r="HDO33" s="31"/>
      <c r="HDP33" s="31"/>
      <c r="HDQ33" s="31"/>
      <c r="HDR33" s="31"/>
      <c r="HDS33" s="31"/>
      <c r="HDT33" s="31"/>
      <c r="HDU33" s="31"/>
      <c r="HDV33" s="31"/>
      <c r="HDW33" s="31"/>
      <c r="HDX33" s="31"/>
      <c r="HDY33" s="31"/>
      <c r="HDZ33" s="31"/>
      <c r="HEA33" s="31"/>
      <c r="HEB33" s="31"/>
      <c r="HEC33" s="31"/>
      <c r="HED33" s="31"/>
      <c r="HEE33" s="31"/>
      <c r="HEF33" s="31"/>
      <c r="HEG33" s="31"/>
      <c r="HEH33" s="31"/>
      <c r="HEI33" s="31"/>
      <c r="HEJ33" s="31"/>
      <c r="HEK33" s="31"/>
      <c r="HEL33" s="31"/>
      <c r="HEM33" s="31"/>
      <c r="HEN33" s="31"/>
      <c r="HEO33" s="31"/>
      <c r="HEP33" s="31"/>
      <c r="HEQ33" s="31"/>
      <c r="HER33" s="31"/>
      <c r="HES33" s="31"/>
      <c r="HET33" s="31"/>
      <c r="HEU33" s="31"/>
      <c r="HEV33" s="31"/>
      <c r="HEW33" s="31"/>
      <c r="HEX33" s="31"/>
      <c r="HEY33" s="31"/>
      <c r="HEZ33" s="31"/>
      <c r="HFA33" s="31"/>
      <c r="HFB33" s="31"/>
      <c r="HFC33" s="31"/>
      <c r="HFD33" s="31"/>
      <c r="HFE33" s="31"/>
      <c r="HFF33" s="31"/>
      <c r="HFG33" s="31"/>
      <c r="HFH33" s="31"/>
      <c r="HFI33" s="31"/>
      <c r="HFJ33" s="31"/>
      <c r="HFK33" s="31"/>
      <c r="HFL33" s="31"/>
      <c r="HFM33" s="31"/>
      <c r="HFN33" s="31"/>
      <c r="HFO33" s="31"/>
      <c r="HFP33" s="31"/>
      <c r="HFQ33" s="31"/>
      <c r="HFR33" s="31"/>
      <c r="HFS33" s="31"/>
      <c r="HFT33" s="31"/>
      <c r="HFU33" s="31"/>
      <c r="HFV33" s="31"/>
      <c r="HFW33" s="31"/>
      <c r="HFX33" s="31"/>
      <c r="HFY33" s="31"/>
      <c r="HFZ33" s="31"/>
      <c r="HGA33" s="31"/>
      <c r="HGB33" s="31"/>
      <c r="HGC33" s="31"/>
      <c r="HGD33" s="31"/>
      <c r="HGE33" s="31"/>
      <c r="HGF33" s="31"/>
      <c r="HGG33" s="31"/>
      <c r="HGH33" s="31"/>
      <c r="HGI33" s="31"/>
      <c r="HGJ33" s="31"/>
      <c r="HGK33" s="31"/>
      <c r="HGL33" s="31"/>
      <c r="HGM33" s="31"/>
      <c r="HGN33" s="31"/>
      <c r="HGO33" s="31"/>
      <c r="HGP33" s="31"/>
      <c r="HGQ33" s="31"/>
      <c r="HGR33" s="31"/>
      <c r="HGS33" s="31"/>
      <c r="HGT33" s="31"/>
      <c r="HGU33" s="31"/>
      <c r="HGV33" s="31"/>
      <c r="HGW33" s="31"/>
      <c r="HGX33" s="31"/>
      <c r="HGY33" s="31"/>
      <c r="HGZ33" s="31"/>
      <c r="HHA33" s="31"/>
      <c r="HHB33" s="31"/>
      <c r="HHC33" s="31"/>
      <c r="HHD33" s="31"/>
      <c r="HHE33" s="31"/>
      <c r="HHF33" s="31"/>
      <c r="HHG33" s="31"/>
      <c r="HHH33" s="31"/>
      <c r="HHI33" s="31"/>
      <c r="HHJ33" s="31"/>
      <c r="HHK33" s="31"/>
      <c r="HHL33" s="31"/>
      <c r="HHM33" s="31"/>
      <c r="HHN33" s="31"/>
      <c r="HHO33" s="31"/>
      <c r="HHP33" s="31"/>
      <c r="HHQ33" s="31"/>
      <c r="HHR33" s="31"/>
      <c r="HHS33" s="31"/>
      <c r="HHT33" s="31"/>
      <c r="HHU33" s="31"/>
      <c r="HHV33" s="31"/>
      <c r="HHW33" s="31"/>
      <c r="HHX33" s="31"/>
      <c r="HHY33" s="31"/>
      <c r="HHZ33" s="31"/>
      <c r="HIA33" s="31"/>
      <c r="HIB33" s="31"/>
      <c r="HIC33" s="31"/>
      <c r="HID33" s="31"/>
      <c r="HIE33" s="31"/>
      <c r="HIF33" s="31"/>
      <c r="HIG33" s="31"/>
      <c r="HIH33" s="31"/>
      <c r="HII33" s="31"/>
      <c r="HIJ33" s="31"/>
      <c r="HIK33" s="31"/>
      <c r="HIL33" s="31"/>
      <c r="HIM33" s="31"/>
      <c r="HIN33" s="31"/>
      <c r="HIO33" s="31"/>
      <c r="HIP33" s="31"/>
      <c r="HIQ33" s="31"/>
      <c r="HIR33" s="31"/>
      <c r="HIS33" s="31"/>
      <c r="HIT33" s="31"/>
      <c r="HIU33" s="31"/>
      <c r="HIV33" s="31"/>
      <c r="HIW33" s="31"/>
      <c r="HIX33" s="31"/>
      <c r="HIY33" s="31"/>
      <c r="HIZ33" s="31"/>
      <c r="HJA33" s="31"/>
      <c r="HJB33" s="31"/>
      <c r="HJC33" s="31"/>
      <c r="HJD33" s="31"/>
      <c r="HJE33" s="31"/>
      <c r="HJF33" s="31"/>
      <c r="HJG33" s="31"/>
      <c r="HJH33" s="31"/>
      <c r="HJI33" s="31"/>
      <c r="HJJ33" s="31"/>
      <c r="HJK33" s="31"/>
      <c r="HJL33" s="31"/>
      <c r="HJM33" s="31"/>
      <c r="HJN33" s="31"/>
      <c r="HJO33" s="31"/>
      <c r="HJP33" s="31"/>
      <c r="HJQ33" s="31"/>
      <c r="HJR33" s="31"/>
      <c r="HJS33" s="31"/>
      <c r="HJT33" s="31"/>
      <c r="HJU33" s="31"/>
      <c r="HJV33" s="31"/>
      <c r="HJW33" s="31"/>
      <c r="HJX33" s="31"/>
      <c r="HJY33" s="31"/>
      <c r="HJZ33" s="31"/>
      <c r="HKA33" s="31"/>
      <c r="HKB33" s="31"/>
      <c r="HKC33" s="31"/>
      <c r="HKD33" s="31"/>
      <c r="HKE33" s="31"/>
      <c r="HKF33" s="31"/>
      <c r="HKG33" s="31"/>
      <c r="HKH33" s="31"/>
      <c r="HKI33" s="31"/>
      <c r="HKJ33" s="31"/>
      <c r="HKK33" s="31"/>
      <c r="HKL33" s="31"/>
      <c r="HKM33" s="31"/>
      <c r="HKN33" s="31"/>
      <c r="HKO33" s="31"/>
      <c r="HKP33" s="31"/>
      <c r="HKQ33" s="31"/>
      <c r="HKR33" s="31"/>
      <c r="HKS33" s="31"/>
      <c r="HKT33" s="31"/>
      <c r="HKU33" s="31"/>
      <c r="HKV33" s="31"/>
      <c r="HKW33" s="31"/>
      <c r="HKX33" s="31"/>
      <c r="HKY33" s="31"/>
      <c r="HKZ33" s="31"/>
      <c r="HLA33" s="31"/>
      <c r="HLB33" s="31"/>
      <c r="HLC33" s="31"/>
      <c r="HLD33" s="31"/>
      <c r="HLE33" s="31"/>
      <c r="HLF33" s="31"/>
      <c r="HLG33" s="31"/>
      <c r="HLH33" s="31"/>
      <c r="HLI33" s="31"/>
      <c r="HLJ33" s="31"/>
      <c r="HLK33" s="31"/>
      <c r="HLL33" s="31"/>
      <c r="HLM33" s="31"/>
      <c r="HLN33" s="31"/>
      <c r="HLO33" s="31"/>
      <c r="HLP33" s="31"/>
      <c r="HLQ33" s="31"/>
      <c r="HLR33" s="31"/>
      <c r="HLS33" s="31"/>
      <c r="HLT33" s="31"/>
      <c r="HLU33" s="31"/>
      <c r="HLV33" s="31"/>
      <c r="HLW33" s="31"/>
      <c r="HLX33" s="31"/>
      <c r="HLY33" s="31"/>
      <c r="HLZ33" s="31"/>
      <c r="HMA33" s="31"/>
      <c r="HMB33" s="31"/>
      <c r="HMC33" s="31"/>
      <c r="HMD33" s="31"/>
      <c r="HME33" s="31"/>
      <c r="HMF33" s="31"/>
      <c r="HMG33" s="31"/>
      <c r="HMH33" s="31"/>
      <c r="HMI33" s="31"/>
      <c r="HMJ33" s="31"/>
      <c r="HMK33" s="31"/>
      <c r="HML33" s="31"/>
      <c r="HMM33" s="31"/>
      <c r="HMN33" s="31"/>
      <c r="HMO33" s="31"/>
      <c r="HMP33" s="31"/>
      <c r="HMQ33" s="31"/>
      <c r="HMR33" s="31"/>
      <c r="HMS33" s="31"/>
      <c r="HMT33" s="31"/>
      <c r="HMU33" s="31"/>
      <c r="HMV33" s="31"/>
      <c r="HMW33" s="31"/>
      <c r="HMX33" s="31"/>
      <c r="HMY33" s="31"/>
      <c r="HMZ33" s="31"/>
      <c r="HNA33" s="31"/>
      <c r="HNB33" s="31"/>
      <c r="HNC33" s="31"/>
      <c r="HND33" s="31"/>
      <c r="HNE33" s="31"/>
      <c r="HNF33" s="31"/>
      <c r="HNG33" s="31"/>
      <c r="HNH33" s="31"/>
      <c r="HNI33" s="31"/>
      <c r="HNJ33" s="31"/>
      <c r="HNK33" s="31"/>
      <c r="HNL33" s="31"/>
      <c r="HNM33" s="31"/>
      <c r="HNN33" s="31"/>
      <c r="HNO33" s="31"/>
      <c r="HNP33" s="31"/>
      <c r="HNQ33" s="31"/>
      <c r="HNR33" s="31"/>
      <c r="HNS33" s="31"/>
      <c r="HNT33" s="31"/>
      <c r="HNU33" s="31"/>
      <c r="HNV33" s="31"/>
      <c r="HNW33" s="31"/>
      <c r="HNX33" s="31"/>
      <c r="HNY33" s="31"/>
      <c r="HNZ33" s="31"/>
      <c r="HOA33" s="31"/>
      <c r="HOB33" s="31"/>
      <c r="HOC33" s="31"/>
      <c r="HOD33" s="31"/>
      <c r="HOE33" s="31"/>
      <c r="HOF33" s="31"/>
      <c r="HOG33" s="31"/>
      <c r="HOH33" s="31"/>
      <c r="HOI33" s="31"/>
      <c r="HOJ33" s="31"/>
      <c r="HOK33" s="31"/>
      <c r="HOL33" s="31"/>
      <c r="HOM33" s="31"/>
      <c r="HON33" s="31"/>
      <c r="HOO33" s="31"/>
      <c r="HOP33" s="31"/>
      <c r="HOQ33" s="31"/>
      <c r="HOR33" s="31"/>
      <c r="HOS33" s="31"/>
      <c r="HOT33" s="31"/>
      <c r="HOU33" s="31"/>
      <c r="HOV33" s="31"/>
      <c r="HOW33" s="31"/>
      <c r="HOX33" s="31"/>
      <c r="HOY33" s="31"/>
      <c r="HOZ33" s="31"/>
      <c r="HPA33" s="31"/>
      <c r="HPB33" s="31"/>
      <c r="HPC33" s="31"/>
      <c r="HPD33" s="31"/>
      <c r="HPE33" s="31"/>
      <c r="HPF33" s="31"/>
      <c r="HPG33" s="31"/>
      <c r="HPH33" s="31"/>
      <c r="HPI33" s="31"/>
      <c r="HPJ33" s="31"/>
      <c r="HPK33" s="31"/>
      <c r="HPL33" s="31"/>
      <c r="HPM33" s="31"/>
      <c r="HPN33" s="31"/>
      <c r="HPO33" s="31"/>
      <c r="HPP33" s="31"/>
      <c r="HPQ33" s="31"/>
      <c r="HPR33" s="31"/>
      <c r="HPS33" s="31"/>
      <c r="HPT33" s="31"/>
      <c r="HPU33" s="31"/>
      <c r="HPV33" s="31"/>
      <c r="HPW33" s="31"/>
      <c r="HPX33" s="31"/>
      <c r="HPY33" s="31"/>
      <c r="HPZ33" s="31"/>
      <c r="HQA33" s="31"/>
      <c r="HQB33" s="31"/>
      <c r="HQC33" s="31"/>
      <c r="HQD33" s="31"/>
      <c r="HQE33" s="31"/>
      <c r="HQF33" s="31"/>
      <c r="HQG33" s="31"/>
      <c r="HQH33" s="31"/>
      <c r="HQI33" s="31"/>
      <c r="HQJ33" s="31"/>
      <c r="HQK33" s="31"/>
      <c r="HQL33" s="31"/>
      <c r="HQM33" s="31"/>
      <c r="HQN33" s="31"/>
      <c r="HQO33" s="31"/>
      <c r="HQP33" s="31"/>
      <c r="HQQ33" s="31"/>
      <c r="HQR33" s="31"/>
      <c r="HQS33" s="31"/>
      <c r="HQT33" s="31"/>
      <c r="HQU33" s="31"/>
      <c r="HQV33" s="31"/>
      <c r="HQW33" s="31"/>
      <c r="HQX33" s="31"/>
      <c r="HQY33" s="31"/>
      <c r="HQZ33" s="31"/>
      <c r="HRA33" s="31"/>
      <c r="HRB33" s="31"/>
      <c r="HRC33" s="31"/>
      <c r="HRD33" s="31"/>
      <c r="HRE33" s="31"/>
      <c r="HRF33" s="31"/>
      <c r="HRG33" s="31"/>
      <c r="HRH33" s="31"/>
      <c r="HRI33" s="31"/>
      <c r="HRJ33" s="31"/>
      <c r="HRK33" s="31"/>
      <c r="HRL33" s="31"/>
      <c r="HRM33" s="31"/>
      <c r="HRN33" s="31"/>
      <c r="HRO33" s="31"/>
      <c r="HRP33" s="31"/>
      <c r="HRQ33" s="31"/>
      <c r="HRR33" s="31"/>
      <c r="HRS33" s="31"/>
      <c r="HRT33" s="31"/>
      <c r="HRU33" s="31"/>
      <c r="HRV33" s="31"/>
      <c r="HRW33" s="31"/>
      <c r="HRX33" s="31"/>
      <c r="HRY33" s="31"/>
      <c r="HRZ33" s="31"/>
      <c r="HSA33" s="31"/>
      <c r="HSB33" s="31"/>
      <c r="HSC33" s="31"/>
      <c r="HSD33" s="31"/>
      <c r="HSE33" s="31"/>
      <c r="HSF33" s="31"/>
      <c r="HSG33" s="31"/>
      <c r="HSH33" s="31"/>
      <c r="HSI33" s="31"/>
      <c r="HSJ33" s="31"/>
      <c r="HSK33" s="31"/>
      <c r="HSL33" s="31"/>
      <c r="HSM33" s="31"/>
      <c r="HSN33" s="31"/>
      <c r="HSO33" s="31"/>
      <c r="HSP33" s="31"/>
      <c r="HSQ33" s="31"/>
      <c r="HSR33" s="31"/>
      <c r="HSS33" s="31"/>
      <c r="HST33" s="31"/>
      <c r="HSU33" s="31"/>
      <c r="HSV33" s="31"/>
      <c r="HSW33" s="31"/>
      <c r="HSX33" s="31"/>
      <c r="HSY33" s="31"/>
      <c r="HSZ33" s="31"/>
      <c r="HTA33" s="31"/>
      <c r="HTB33" s="31"/>
      <c r="HTC33" s="31"/>
      <c r="HTD33" s="31"/>
      <c r="HTE33" s="31"/>
      <c r="HTF33" s="31"/>
      <c r="HTG33" s="31"/>
      <c r="HTH33" s="31"/>
      <c r="HTI33" s="31"/>
      <c r="HTJ33" s="31"/>
      <c r="HTK33" s="31"/>
      <c r="HTL33" s="31"/>
      <c r="HTM33" s="31"/>
      <c r="HTN33" s="31"/>
      <c r="HTO33" s="31"/>
      <c r="HTP33" s="31"/>
      <c r="HTQ33" s="31"/>
      <c r="HTR33" s="31"/>
      <c r="HTS33" s="31"/>
      <c r="HTT33" s="31"/>
      <c r="HTU33" s="31"/>
      <c r="HTV33" s="31"/>
      <c r="HTW33" s="31"/>
      <c r="HTX33" s="31"/>
      <c r="HTY33" s="31"/>
      <c r="HTZ33" s="31"/>
      <c r="HUA33" s="31"/>
      <c r="HUB33" s="31"/>
      <c r="HUC33" s="31"/>
      <c r="HUD33" s="31"/>
      <c r="HUE33" s="31"/>
      <c r="HUF33" s="31"/>
      <c r="HUG33" s="31"/>
      <c r="HUH33" s="31"/>
      <c r="HUI33" s="31"/>
      <c r="HUJ33" s="31"/>
      <c r="HUK33" s="31"/>
      <c r="HUL33" s="31"/>
      <c r="HUM33" s="31"/>
      <c r="HUN33" s="31"/>
      <c r="HUO33" s="31"/>
      <c r="HUP33" s="31"/>
      <c r="HUQ33" s="31"/>
      <c r="HUR33" s="31"/>
      <c r="HUS33" s="31"/>
      <c r="HUT33" s="31"/>
      <c r="HUU33" s="31"/>
      <c r="HUV33" s="31"/>
      <c r="HUW33" s="31"/>
      <c r="HUX33" s="31"/>
      <c r="HUY33" s="31"/>
      <c r="HUZ33" s="31"/>
      <c r="HVA33" s="31"/>
      <c r="HVB33" s="31"/>
      <c r="HVC33" s="31"/>
      <c r="HVD33" s="31"/>
      <c r="HVE33" s="31"/>
      <c r="HVF33" s="31"/>
      <c r="HVG33" s="31"/>
      <c r="HVH33" s="31"/>
      <c r="HVI33" s="31"/>
      <c r="HVJ33" s="31"/>
      <c r="HVK33" s="31"/>
      <c r="HVL33" s="31"/>
      <c r="HVM33" s="31"/>
      <c r="HVN33" s="31"/>
      <c r="HVO33" s="31"/>
      <c r="HVP33" s="31"/>
      <c r="HVQ33" s="31"/>
      <c r="HVR33" s="31"/>
      <c r="HVS33" s="31"/>
      <c r="HVT33" s="31"/>
      <c r="HVU33" s="31"/>
      <c r="HVV33" s="31"/>
      <c r="HVW33" s="31"/>
      <c r="HVX33" s="31"/>
      <c r="HVY33" s="31"/>
      <c r="HVZ33" s="31"/>
      <c r="HWA33" s="31"/>
      <c r="HWB33" s="31"/>
      <c r="HWC33" s="31"/>
      <c r="HWD33" s="31"/>
      <c r="HWE33" s="31"/>
      <c r="HWF33" s="31"/>
      <c r="HWG33" s="31"/>
      <c r="HWH33" s="31"/>
      <c r="HWI33" s="31"/>
      <c r="HWJ33" s="31"/>
      <c r="HWK33" s="31"/>
      <c r="HWL33" s="31"/>
      <c r="HWM33" s="31"/>
      <c r="HWN33" s="31"/>
      <c r="HWO33" s="31"/>
      <c r="HWP33" s="31"/>
      <c r="HWQ33" s="31"/>
      <c r="HWR33" s="31"/>
      <c r="HWS33" s="31"/>
      <c r="HWT33" s="31"/>
      <c r="HWU33" s="31"/>
      <c r="HWV33" s="31"/>
      <c r="HWW33" s="31"/>
      <c r="HWX33" s="31"/>
      <c r="HWY33" s="31"/>
      <c r="HWZ33" s="31"/>
      <c r="HXA33" s="31"/>
      <c r="HXB33" s="31"/>
      <c r="HXC33" s="31"/>
      <c r="HXD33" s="31"/>
      <c r="HXE33" s="31"/>
      <c r="HXF33" s="31"/>
      <c r="HXG33" s="31"/>
      <c r="HXH33" s="31"/>
      <c r="HXI33" s="31"/>
      <c r="HXJ33" s="31"/>
      <c r="HXK33" s="31"/>
      <c r="HXL33" s="31"/>
      <c r="HXM33" s="31"/>
      <c r="HXN33" s="31"/>
      <c r="HXO33" s="31"/>
      <c r="HXP33" s="31"/>
      <c r="HXQ33" s="31"/>
      <c r="HXR33" s="31"/>
      <c r="HXS33" s="31"/>
      <c r="HXT33" s="31"/>
      <c r="HXU33" s="31"/>
      <c r="HXV33" s="31"/>
      <c r="HXW33" s="31"/>
      <c r="HXX33" s="31"/>
      <c r="HXY33" s="31"/>
      <c r="HXZ33" s="31"/>
      <c r="HYA33" s="31"/>
      <c r="HYB33" s="31"/>
      <c r="HYC33" s="31"/>
      <c r="HYD33" s="31"/>
      <c r="HYE33" s="31"/>
      <c r="HYF33" s="31"/>
      <c r="HYG33" s="31"/>
      <c r="HYH33" s="31"/>
      <c r="HYI33" s="31"/>
      <c r="HYJ33" s="31"/>
      <c r="HYK33" s="31"/>
      <c r="HYL33" s="31"/>
      <c r="HYM33" s="31"/>
      <c r="HYN33" s="31"/>
      <c r="HYO33" s="31"/>
      <c r="HYP33" s="31"/>
      <c r="HYQ33" s="31"/>
      <c r="HYR33" s="31"/>
      <c r="HYS33" s="31"/>
      <c r="HYT33" s="31"/>
      <c r="HYU33" s="31"/>
      <c r="HYV33" s="31"/>
      <c r="HYW33" s="31"/>
      <c r="HYX33" s="31"/>
      <c r="HYY33" s="31"/>
      <c r="HYZ33" s="31"/>
      <c r="HZA33" s="31"/>
      <c r="HZB33" s="31"/>
      <c r="HZC33" s="31"/>
      <c r="HZD33" s="31"/>
      <c r="HZE33" s="31"/>
      <c r="HZF33" s="31"/>
      <c r="HZG33" s="31"/>
      <c r="HZH33" s="31"/>
      <c r="HZI33" s="31"/>
      <c r="HZJ33" s="31"/>
      <c r="HZK33" s="31"/>
      <c r="HZL33" s="31"/>
      <c r="HZM33" s="31"/>
      <c r="HZN33" s="31"/>
      <c r="HZO33" s="31"/>
      <c r="HZP33" s="31"/>
      <c r="HZQ33" s="31"/>
      <c r="HZR33" s="31"/>
      <c r="HZS33" s="31"/>
      <c r="HZT33" s="31"/>
      <c r="HZU33" s="31"/>
      <c r="HZV33" s="31"/>
      <c r="HZW33" s="31"/>
      <c r="HZX33" s="31"/>
      <c r="HZY33" s="31"/>
      <c r="HZZ33" s="31"/>
      <c r="IAA33" s="31"/>
      <c r="IAB33" s="31"/>
      <c r="IAC33" s="31"/>
      <c r="IAD33" s="31"/>
      <c r="IAE33" s="31"/>
      <c r="IAF33" s="31"/>
      <c r="IAG33" s="31"/>
      <c r="IAH33" s="31"/>
      <c r="IAI33" s="31"/>
      <c r="IAJ33" s="31"/>
      <c r="IAK33" s="31"/>
      <c r="IAL33" s="31"/>
      <c r="IAM33" s="31"/>
      <c r="IAN33" s="31"/>
      <c r="IAO33" s="31"/>
      <c r="IAP33" s="31"/>
      <c r="IAQ33" s="31"/>
      <c r="IAR33" s="31"/>
      <c r="IAS33" s="31"/>
      <c r="IAT33" s="31"/>
      <c r="IAU33" s="31"/>
      <c r="IAV33" s="31"/>
      <c r="IAW33" s="31"/>
      <c r="IAX33" s="31"/>
      <c r="IAY33" s="31"/>
      <c r="IAZ33" s="31"/>
      <c r="IBA33" s="31"/>
      <c r="IBB33" s="31"/>
      <c r="IBC33" s="31"/>
      <c r="IBD33" s="31"/>
      <c r="IBE33" s="31"/>
      <c r="IBF33" s="31"/>
      <c r="IBG33" s="31"/>
      <c r="IBH33" s="31"/>
      <c r="IBI33" s="31"/>
      <c r="IBJ33" s="31"/>
      <c r="IBK33" s="31"/>
      <c r="IBL33" s="31"/>
      <c r="IBM33" s="31"/>
      <c r="IBN33" s="31"/>
      <c r="IBO33" s="31"/>
      <c r="IBP33" s="31"/>
      <c r="IBQ33" s="31"/>
      <c r="IBR33" s="31"/>
      <c r="IBS33" s="31"/>
      <c r="IBT33" s="31"/>
      <c r="IBU33" s="31"/>
      <c r="IBV33" s="31"/>
      <c r="IBW33" s="31"/>
      <c r="IBX33" s="31"/>
      <c r="IBY33" s="31"/>
      <c r="IBZ33" s="31"/>
      <c r="ICA33" s="31"/>
      <c r="ICB33" s="31"/>
      <c r="ICC33" s="31"/>
      <c r="ICD33" s="31"/>
      <c r="ICE33" s="31"/>
      <c r="ICF33" s="31"/>
      <c r="ICG33" s="31"/>
      <c r="ICH33" s="31"/>
      <c r="ICI33" s="31"/>
      <c r="ICJ33" s="31"/>
      <c r="ICK33" s="31"/>
      <c r="ICL33" s="31"/>
      <c r="ICM33" s="31"/>
      <c r="ICN33" s="31"/>
      <c r="ICO33" s="31"/>
      <c r="ICP33" s="31"/>
      <c r="ICQ33" s="31"/>
      <c r="ICR33" s="31"/>
      <c r="ICS33" s="31"/>
      <c r="ICT33" s="31"/>
      <c r="ICU33" s="31"/>
      <c r="ICV33" s="31"/>
      <c r="ICW33" s="31"/>
      <c r="ICX33" s="31"/>
      <c r="ICY33" s="31"/>
      <c r="ICZ33" s="31"/>
      <c r="IDA33" s="31"/>
      <c r="IDB33" s="31"/>
      <c r="IDC33" s="31"/>
      <c r="IDD33" s="31"/>
      <c r="IDE33" s="31"/>
      <c r="IDF33" s="31"/>
      <c r="IDG33" s="31"/>
      <c r="IDH33" s="31"/>
      <c r="IDI33" s="31"/>
      <c r="IDJ33" s="31"/>
      <c r="IDK33" s="31"/>
      <c r="IDL33" s="31"/>
      <c r="IDM33" s="31"/>
      <c r="IDN33" s="31"/>
      <c r="IDO33" s="31"/>
      <c r="IDP33" s="31"/>
      <c r="IDQ33" s="31"/>
      <c r="IDR33" s="31"/>
      <c r="IDS33" s="31"/>
      <c r="IDT33" s="31"/>
      <c r="IDU33" s="31"/>
      <c r="IDV33" s="31"/>
      <c r="IDW33" s="31"/>
      <c r="IDX33" s="31"/>
      <c r="IDY33" s="31"/>
      <c r="IDZ33" s="31"/>
      <c r="IEA33" s="31"/>
      <c r="IEB33" s="31"/>
      <c r="IEC33" s="31"/>
      <c r="IED33" s="31"/>
      <c r="IEE33" s="31"/>
      <c r="IEF33" s="31"/>
      <c r="IEG33" s="31"/>
      <c r="IEH33" s="31"/>
      <c r="IEI33" s="31"/>
      <c r="IEJ33" s="31"/>
      <c r="IEK33" s="31"/>
      <c r="IEL33" s="31"/>
      <c r="IEM33" s="31"/>
      <c r="IEN33" s="31"/>
      <c r="IEO33" s="31"/>
      <c r="IEP33" s="31"/>
      <c r="IEQ33" s="31"/>
      <c r="IER33" s="31"/>
      <c r="IES33" s="31"/>
      <c r="IET33" s="31"/>
      <c r="IEU33" s="31"/>
      <c r="IEV33" s="31"/>
      <c r="IEW33" s="31"/>
      <c r="IEX33" s="31"/>
      <c r="IEY33" s="31"/>
      <c r="IEZ33" s="31"/>
      <c r="IFA33" s="31"/>
      <c r="IFB33" s="31"/>
      <c r="IFC33" s="31"/>
      <c r="IFD33" s="31"/>
      <c r="IFE33" s="31"/>
      <c r="IFF33" s="31"/>
      <c r="IFG33" s="31"/>
      <c r="IFH33" s="31"/>
      <c r="IFI33" s="31"/>
      <c r="IFJ33" s="31"/>
      <c r="IFK33" s="31"/>
      <c r="IFL33" s="31"/>
      <c r="IFM33" s="31"/>
      <c r="IFN33" s="31"/>
      <c r="IFO33" s="31"/>
      <c r="IFP33" s="31"/>
      <c r="IFQ33" s="31"/>
      <c r="IFR33" s="31"/>
      <c r="IFS33" s="31"/>
      <c r="IFT33" s="31"/>
      <c r="IFU33" s="31"/>
      <c r="IFV33" s="31"/>
      <c r="IFW33" s="31"/>
      <c r="IFX33" s="31"/>
      <c r="IFY33" s="31"/>
      <c r="IFZ33" s="31"/>
      <c r="IGA33" s="31"/>
      <c r="IGB33" s="31"/>
      <c r="IGC33" s="31"/>
      <c r="IGD33" s="31"/>
      <c r="IGE33" s="31"/>
      <c r="IGF33" s="31"/>
      <c r="IGG33" s="31"/>
      <c r="IGH33" s="31"/>
      <c r="IGI33" s="31"/>
      <c r="IGJ33" s="31"/>
      <c r="IGK33" s="31"/>
      <c r="IGL33" s="31"/>
      <c r="IGM33" s="31"/>
      <c r="IGN33" s="31"/>
      <c r="IGO33" s="31"/>
      <c r="IGP33" s="31"/>
      <c r="IGQ33" s="31"/>
      <c r="IGR33" s="31"/>
      <c r="IGS33" s="31"/>
      <c r="IGT33" s="31"/>
      <c r="IGU33" s="31"/>
      <c r="IGV33" s="31"/>
      <c r="IGW33" s="31"/>
      <c r="IGX33" s="31"/>
      <c r="IGY33" s="31"/>
      <c r="IGZ33" s="31"/>
      <c r="IHA33" s="31"/>
      <c r="IHB33" s="31"/>
      <c r="IHC33" s="31"/>
      <c r="IHD33" s="31"/>
      <c r="IHE33" s="31"/>
      <c r="IHF33" s="31"/>
      <c r="IHG33" s="31"/>
      <c r="IHH33" s="31"/>
      <c r="IHI33" s="31"/>
      <c r="IHJ33" s="31"/>
      <c r="IHK33" s="31"/>
      <c r="IHL33" s="31"/>
      <c r="IHM33" s="31"/>
      <c r="IHN33" s="31"/>
      <c r="IHO33" s="31"/>
      <c r="IHP33" s="31"/>
      <c r="IHQ33" s="31"/>
      <c r="IHR33" s="31"/>
      <c r="IHS33" s="31"/>
      <c r="IHT33" s="31"/>
      <c r="IHU33" s="31"/>
      <c r="IHV33" s="31"/>
      <c r="IHW33" s="31"/>
      <c r="IHX33" s="31"/>
      <c r="IHY33" s="31"/>
      <c r="IHZ33" s="31"/>
      <c r="IIA33" s="31"/>
      <c r="IIB33" s="31"/>
      <c r="IIC33" s="31"/>
      <c r="IID33" s="31"/>
      <c r="IIE33" s="31"/>
      <c r="IIF33" s="31"/>
      <c r="IIG33" s="31"/>
      <c r="IIH33" s="31"/>
      <c r="III33" s="31"/>
      <c r="IIJ33" s="31"/>
      <c r="IIK33" s="31"/>
      <c r="IIL33" s="31"/>
      <c r="IIM33" s="31"/>
      <c r="IIN33" s="31"/>
      <c r="IIO33" s="31"/>
      <c r="IIP33" s="31"/>
      <c r="IIQ33" s="31"/>
      <c r="IIR33" s="31"/>
      <c r="IIS33" s="31"/>
      <c r="IIT33" s="31"/>
      <c r="IIU33" s="31"/>
      <c r="IIV33" s="31"/>
      <c r="IIW33" s="31"/>
      <c r="IIX33" s="31"/>
      <c r="IIY33" s="31"/>
      <c r="IIZ33" s="31"/>
      <c r="IJA33" s="31"/>
      <c r="IJB33" s="31"/>
      <c r="IJC33" s="31"/>
      <c r="IJD33" s="31"/>
      <c r="IJE33" s="31"/>
      <c r="IJF33" s="31"/>
      <c r="IJG33" s="31"/>
      <c r="IJH33" s="31"/>
      <c r="IJI33" s="31"/>
      <c r="IJJ33" s="31"/>
      <c r="IJK33" s="31"/>
      <c r="IJL33" s="31"/>
      <c r="IJM33" s="31"/>
      <c r="IJN33" s="31"/>
      <c r="IJO33" s="31"/>
      <c r="IJP33" s="31"/>
      <c r="IJQ33" s="31"/>
      <c r="IJR33" s="31"/>
      <c r="IJS33" s="31"/>
      <c r="IJT33" s="31"/>
      <c r="IJU33" s="31"/>
      <c r="IJV33" s="31"/>
      <c r="IJW33" s="31"/>
      <c r="IJX33" s="31"/>
      <c r="IJY33" s="31"/>
      <c r="IJZ33" s="31"/>
      <c r="IKA33" s="31"/>
      <c r="IKB33" s="31"/>
      <c r="IKC33" s="31"/>
      <c r="IKD33" s="31"/>
      <c r="IKE33" s="31"/>
      <c r="IKF33" s="31"/>
      <c r="IKG33" s="31"/>
      <c r="IKH33" s="31"/>
      <c r="IKI33" s="31"/>
      <c r="IKJ33" s="31"/>
      <c r="IKK33" s="31"/>
      <c r="IKL33" s="31"/>
      <c r="IKM33" s="31"/>
      <c r="IKN33" s="31"/>
      <c r="IKO33" s="31"/>
      <c r="IKP33" s="31"/>
      <c r="IKQ33" s="31"/>
      <c r="IKR33" s="31"/>
      <c r="IKS33" s="31"/>
      <c r="IKT33" s="31"/>
      <c r="IKU33" s="31"/>
      <c r="IKV33" s="31"/>
      <c r="IKW33" s="31"/>
      <c r="IKX33" s="31"/>
      <c r="IKY33" s="31"/>
      <c r="IKZ33" s="31"/>
      <c r="ILA33" s="31"/>
      <c r="ILB33" s="31"/>
      <c r="ILC33" s="31"/>
      <c r="ILD33" s="31"/>
      <c r="ILE33" s="31"/>
      <c r="ILF33" s="31"/>
      <c r="ILG33" s="31"/>
      <c r="ILH33" s="31"/>
      <c r="ILI33" s="31"/>
      <c r="ILJ33" s="31"/>
      <c r="ILK33" s="31"/>
      <c r="ILL33" s="31"/>
      <c r="ILM33" s="31"/>
      <c r="ILN33" s="31"/>
      <c r="ILO33" s="31"/>
      <c r="ILP33" s="31"/>
      <c r="ILQ33" s="31"/>
      <c r="ILR33" s="31"/>
      <c r="ILS33" s="31"/>
      <c r="ILT33" s="31"/>
      <c r="ILU33" s="31"/>
      <c r="ILV33" s="31"/>
      <c r="ILW33" s="31"/>
      <c r="ILX33" s="31"/>
      <c r="ILY33" s="31"/>
      <c r="ILZ33" s="31"/>
      <c r="IMA33" s="31"/>
      <c r="IMB33" s="31"/>
      <c r="IMC33" s="31"/>
      <c r="IMD33" s="31"/>
      <c r="IME33" s="31"/>
      <c r="IMF33" s="31"/>
      <c r="IMG33" s="31"/>
      <c r="IMH33" s="31"/>
      <c r="IMI33" s="31"/>
      <c r="IMJ33" s="31"/>
      <c r="IMK33" s="31"/>
      <c r="IML33" s="31"/>
      <c r="IMM33" s="31"/>
      <c r="IMN33" s="31"/>
      <c r="IMO33" s="31"/>
      <c r="IMP33" s="31"/>
      <c r="IMQ33" s="31"/>
      <c r="IMR33" s="31"/>
      <c r="IMS33" s="31"/>
      <c r="IMT33" s="31"/>
      <c r="IMU33" s="31"/>
      <c r="IMV33" s="31"/>
      <c r="IMW33" s="31"/>
      <c r="IMX33" s="31"/>
      <c r="IMY33" s="31"/>
      <c r="IMZ33" s="31"/>
      <c r="INA33" s="31"/>
      <c r="INB33" s="31"/>
      <c r="INC33" s="31"/>
      <c r="IND33" s="31"/>
      <c r="INE33" s="31"/>
      <c r="INF33" s="31"/>
      <c r="ING33" s="31"/>
      <c r="INH33" s="31"/>
      <c r="INI33" s="31"/>
      <c r="INJ33" s="31"/>
      <c r="INK33" s="31"/>
      <c r="INL33" s="31"/>
      <c r="INM33" s="31"/>
      <c r="INN33" s="31"/>
      <c r="INO33" s="31"/>
      <c r="INP33" s="31"/>
      <c r="INQ33" s="31"/>
      <c r="INR33" s="31"/>
      <c r="INS33" s="31"/>
      <c r="INT33" s="31"/>
      <c r="INU33" s="31"/>
      <c r="INV33" s="31"/>
      <c r="INW33" s="31"/>
      <c r="INX33" s="31"/>
      <c r="INY33" s="31"/>
      <c r="INZ33" s="31"/>
      <c r="IOA33" s="31"/>
      <c r="IOB33" s="31"/>
      <c r="IOC33" s="31"/>
      <c r="IOD33" s="31"/>
      <c r="IOE33" s="31"/>
      <c r="IOF33" s="31"/>
      <c r="IOG33" s="31"/>
      <c r="IOH33" s="31"/>
      <c r="IOI33" s="31"/>
      <c r="IOJ33" s="31"/>
      <c r="IOK33" s="31"/>
      <c r="IOL33" s="31"/>
      <c r="IOM33" s="31"/>
      <c r="ION33" s="31"/>
      <c r="IOO33" s="31"/>
      <c r="IOP33" s="31"/>
      <c r="IOQ33" s="31"/>
      <c r="IOR33" s="31"/>
      <c r="IOS33" s="31"/>
      <c r="IOT33" s="31"/>
      <c r="IOU33" s="31"/>
      <c r="IOV33" s="31"/>
      <c r="IOW33" s="31"/>
      <c r="IOX33" s="31"/>
      <c r="IOY33" s="31"/>
      <c r="IOZ33" s="31"/>
      <c r="IPA33" s="31"/>
      <c r="IPB33" s="31"/>
      <c r="IPC33" s="31"/>
      <c r="IPD33" s="31"/>
      <c r="IPE33" s="31"/>
      <c r="IPF33" s="31"/>
      <c r="IPG33" s="31"/>
      <c r="IPH33" s="31"/>
      <c r="IPI33" s="31"/>
      <c r="IPJ33" s="31"/>
      <c r="IPK33" s="31"/>
      <c r="IPL33" s="31"/>
      <c r="IPM33" s="31"/>
      <c r="IPN33" s="31"/>
      <c r="IPO33" s="31"/>
      <c r="IPP33" s="31"/>
      <c r="IPQ33" s="31"/>
      <c r="IPR33" s="31"/>
      <c r="IPS33" s="31"/>
      <c r="IPT33" s="31"/>
      <c r="IPU33" s="31"/>
      <c r="IPV33" s="31"/>
      <c r="IPW33" s="31"/>
      <c r="IPX33" s="31"/>
      <c r="IPY33" s="31"/>
      <c r="IPZ33" s="31"/>
      <c r="IQA33" s="31"/>
      <c r="IQB33" s="31"/>
      <c r="IQC33" s="31"/>
      <c r="IQD33" s="31"/>
      <c r="IQE33" s="31"/>
      <c r="IQF33" s="31"/>
      <c r="IQG33" s="31"/>
      <c r="IQH33" s="31"/>
      <c r="IQI33" s="31"/>
      <c r="IQJ33" s="31"/>
      <c r="IQK33" s="31"/>
      <c r="IQL33" s="31"/>
      <c r="IQM33" s="31"/>
      <c r="IQN33" s="31"/>
      <c r="IQO33" s="31"/>
      <c r="IQP33" s="31"/>
      <c r="IQQ33" s="31"/>
      <c r="IQR33" s="31"/>
      <c r="IQS33" s="31"/>
      <c r="IQT33" s="31"/>
      <c r="IQU33" s="31"/>
      <c r="IQV33" s="31"/>
      <c r="IQW33" s="31"/>
      <c r="IQX33" s="31"/>
      <c r="IQY33" s="31"/>
      <c r="IQZ33" s="31"/>
      <c r="IRA33" s="31"/>
      <c r="IRB33" s="31"/>
      <c r="IRC33" s="31"/>
      <c r="IRD33" s="31"/>
      <c r="IRE33" s="31"/>
      <c r="IRF33" s="31"/>
      <c r="IRG33" s="31"/>
      <c r="IRH33" s="31"/>
      <c r="IRI33" s="31"/>
      <c r="IRJ33" s="31"/>
      <c r="IRK33" s="31"/>
      <c r="IRL33" s="31"/>
      <c r="IRM33" s="31"/>
      <c r="IRN33" s="31"/>
      <c r="IRO33" s="31"/>
      <c r="IRP33" s="31"/>
      <c r="IRQ33" s="31"/>
      <c r="IRR33" s="31"/>
      <c r="IRS33" s="31"/>
      <c r="IRT33" s="31"/>
      <c r="IRU33" s="31"/>
      <c r="IRV33" s="31"/>
      <c r="IRW33" s="31"/>
      <c r="IRX33" s="31"/>
      <c r="IRY33" s="31"/>
      <c r="IRZ33" s="31"/>
      <c r="ISA33" s="31"/>
      <c r="ISB33" s="31"/>
      <c r="ISC33" s="31"/>
      <c r="ISD33" s="31"/>
      <c r="ISE33" s="31"/>
      <c r="ISF33" s="31"/>
      <c r="ISG33" s="31"/>
      <c r="ISH33" s="31"/>
      <c r="ISI33" s="31"/>
      <c r="ISJ33" s="31"/>
      <c r="ISK33" s="31"/>
      <c r="ISL33" s="31"/>
      <c r="ISM33" s="31"/>
      <c r="ISN33" s="31"/>
      <c r="ISO33" s="31"/>
      <c r="ISP33" s="31"/>
      <c r="ISQ33" s="31"/>
      <c r="ISR33" s="31"/>
      <c r="ISS33" s="31"/>
      <c r="IST33" s="31"/>
      <c r="ISU33" s="31"/>
      <c r="ISV33" s="31"/>
      <c r="ISW33" s="31"/>
      <c r="ISX33" s="31"/>
      <c r="ISY33" s="31"/>
      <c r="ISZ33" s="31"/>
      <c r="ITA33" s="31"/>
      <c r="ITB33" s="31"/>
      <c r="ITC33" s="31"/>
      <c r="ITD33" s="31"/>
      <c r="ITE33" s="31"/>
      <c r="ITF33" s="31"/>
      <c r="ITG33" s="31"/>
      <c r="ITH33" s="31"/>
      <c r="ITI33" s="31"/>
      <c r="ITJ33" s="31"/>
      <c r="ITK33" s="31"/>
      <c r="ITL33" s="31"/>
      <c r="ITM33" s="31"/>
      <c r="ITN33" s="31"/>
      <c r="ITO33" s="31"/>
      <c r="ITP33" s="31"/>
      <c r="ITQ33" s="31"/>
      <c r="ITR33" s="31"/>
      <c r="ITS33" s="31"/>
      <c r="ITT33" s="31"/>
      <c r="ITU33" s="31"/>
      <c r="ITV33" s="31"/>
      <c r="ITW33" s="31"/>
      <c r="ITX33" s="31"/>
      <c r="ITY33" s="31"/>
      <c r="ITZ33" s="31"/>
      <c r="IUA33" s="31"/>
      <c r="IUB33" s="31"/>
      <c r="IUC33" s="31"/>
      <c r="IUD33" s="31"/>
      <c r="IUE33" s="31"/>
      <c r="IUF33" s="31"/>
      <c r="IUG33" s="31"/>
      <c r="IUH33" s="31"/>
      <c r="IUI33" s="31"/>
      <c r="IUJ33" s="31"/>
      <c r="IUK33" s="31"/>
      <c r="IUL33" s="31"/>
      <c r="IUM33" s="31"/>
      <c r="IUN33" s="31"/>
      <c r="IUO33" s="31"/>
      <c r="IUP33" s="31"/>
      <c r="IUQ33" s="31"/>
      <c r="IUR33" s="31"/>
      <c r="IUS33" s="31"/>
      <c r="IUT33" s="31"/>
      <c r="IUU33" s="31"/>
      <c r="IUV33" s="31"/>
      <c r="IUW33" s="31"/>
      <c r="IUX33" s="31"/>
      <c r="IUY33" s="31"/>
      <c r="IUZ33" s="31"/>
      <c r="IVA33" s="31"/>
      <c r="IVB33" s="31"/>
      <c r="IVC33" s="31"/>
      <c r="IVD33" s="31"/>
      <c r="IVE33" s="31"/>
      <c r="IVF33" s="31"/>
      <c r="IVG33" s="31"/>
      <c r="IVH33" s="31"/>
      <c r="IVI33" s="31"/>
      <c r="IVJ33" s="31"/>
      <c r="IVK33" s="31"/>
      <c r="IVL33" s="31"/>
      <c r="IVM33" s="31"/>
      <c r="IVN33" s="31"/>
      <c r="IVO33" s="31"/>
      <c r="IVP33" s="31"/>
      <c r="IVQ33" s="31"/>
      <c r="IVR33" s="31"/>
      <c r="IVS33" s="31"/>
      <c r="IVT33" s="31"/>
      <c r="IVU33" s="31"/>
      <c r="IVV33" s="31"/>
      <c r="IVW33" s="31"/>
      <c r="IVX33" s="31"/>
      <c r="IVY33" s="31"/>
      <c r="IVZ33" s="31"/>
      <c r="IWA33" s="31"/>
      <c r="IWB33" s="31"/>
      <c r="IWC33" s="31"/>
      <c r="IWD33" s="31"/>
      <c r="IWE33" s="31"/>
      <c r="IWF33" s="31"/>
      <c r="IWG33" s="31"/>
      <c r="IWH33" s="31"/>
      <c r="IWI33" s="31"/>
      <c r="IWJ33" s="31"/>
      <c r="IWK33" s="31"/>
      <c r="IWL33" s="31"/>
      <c r="IWM33" s="31"/>
      <c r="IWN33" s="31"/>
      <c r="IWO33" s="31"/>
      <c r="IWP33" s="31"/>
      <c r="IWQ33" s="31"/>
      <c r="IWR33" s="31"/>
      <c r="IWS33" s="31"/>
      <c r="IWT33" s="31"/>
      <c r="IWU33" s="31"/>
      <c r="IWV33" s="31"/>
      <c r="IWW33" s="31"/>
      <c r="IWX33" s="31"/>
      <c r="IWY33" s="31"/>
      <c r="IWZ33" s="31"/>
      <c r="IXA33" s="31"/>
      <c r="IXB33" s="31"/>
      <c r="IXC33" s="31"/>
      <c r="IXD33" s="31"/>
      <c r="IXE33" s="31"/>
      <c r="IXF33" s="31"/>
      <c r="IXG33" s="31"/>
      <c r="IXH33" s="31"/>
      <c r="IXI33" s="31"/>
      <c r="IXJ33" s="31"/>
      <c r="IXK33" s="31"/>
      <c r="IXL33" s="31"/>
      <c r="IXM33" s="31"/>
      <c r="IXN33" s="31"/>
      <c r="IXO33" s="31"/>
      <c r="IXP33" s="31"/>
      <c r="IXQ33" s="31"/>
      <c r="IXR33" s="31"/>
      <c r="IXS33" s="31"/>
      <c r="IXT33" s="31"/>
      <c r="IXU33" s="31"/>
      <c r="IXV33" s="31"/>
      <c r="IXW33" s="31"/>
      <c r="IXX33" s="31"/>
      <c r="IXY33" s="31"/>
      <c r="IXZ33" s="31"/>
      <c r="IYA33" s="31"/>
      <c r="IYB33" s="31"/>
      <c r="IYC33" s="31"/>
      <c r="IYD33" s="31"/>
      <c r="IYE33" s="31"/>
      <c r="IYF33" s="31"/>
      <c r="IYG33" s="31"/>
      <c r="IYH33" s="31"/>
      <c r="IYI33" s="31"/>
      <c r="IYJ33" s="31"/>
      <c r="IYK33" s="31"/>
      <c r="IYL33" s="31"/>
      <c r="IYM33" s="31"/>
      <c r="IYN33" s="31"/>
      <c r="IYO33" s="31"/>
      <c r="IYP33" s="31"/>
      <c r="IYQ33" s="31"/>
      <c r="IYR33" s="31"/>
      <c r="IYS33" s="31"/>
      <c r="IYT33" s="31"/>
      <c r="IYU33" s="31"/>
      <c r="IYV33" s="31"/>
      <c r="IYW33" s="31"/>
      <c r="IYX33" s="31"/>
      <c r="IYY33" s="31"/>
      <c r="IYZ33" s="31"/>
      <c r="IZA33" s="31"/>
      <c r="IZB33" s="31"/>
      <c r="IZC33" s="31"/>
      <c r="IZD33" s="31"/>
      <c r="IZE33" s="31"/>
      <c r="IZF33" s="31"/>
      <c r="IZG33" s="31"/>
      <c r="IZH33" s="31"/>
      <c r="IZI33" s="31"/>
      <c r="IZJ33" s="31"/>
      <c r="IZK33" s="31"/>
      <c r="IZL33" s="31"/>
      <c r="IZM33" s="31"/>
      <c r="IZN33" s="31"/>
      <c r="IZO33" s="31"/>
      <c r="IZP33" s="31"/>
      <c r="IZQ33" s="31"/>
      <c r="IZR33" s="31"/>
      <c r="IZS33" s="31"/>
      <c r="IZT33" s="31"/>
      <c r="IZU33" s="31"/>
      <c r="IZV33" s="31"/>
      <c r="IZW33" s="31"/>
      <c r="IZX33" s="31"/>
      <c r="IZY33" s="31"/>
      <c r="IZZ33" s="31"/>
      <c r="JAA33" s="31"/>
      <c r="JAB33" s="31"/>
      <c r="JAC33" s="31"/>
      <c r="JAD33" s="31"/>
      <c r="JAE33" s="31"/>
      <c r="JAF33" s="31"/>
      <c r="JAG33" s="31"/>
      <c r="JAH33" s="31"/>
      <c r="JAI33" s="31"/>
      <c r="JAJ33" s="31"/>
      <c r="JAK33" s="31"/>
      <c r="JAL33" s="31"/>
      <c r="JAM33" s="31"/>
      <c r="JAN33" s="31"/>
      <c r="JAO33" s="31"/>
      <c r="JAP33" s="31"/>
      <c r="JAQ33" s="31"/>
      <c r="JAR33" s="31"/>
      <c r="JAS33" s="31"/>
      <c r="JAT33" s="31"/>
      <c r="JAU33" s="31"/>
      <c r="JAV33" s="31"/>
      <c r="JAW33" s="31"/>
      <c r="JAX33" s="31"/>
      <c r="JAY33" s="31"/>
      <c r="JAZ33" s="31"/>
      <c r="JBA33" s="31"/>
      <c r="JBB33" s="31"/>
      <c r="JBC33" s="31"/>
      <c r="JBD33" s="31"/>
      <c r="JBE33" s="31"/>
      <c r="JBF33" s="31"/>
      <c r="JBG33" s="31"/>
      <c r="JBH33" s="31"/>
      <c r="JBI33" s="31"/>
      <c r="JBJ33" s="31"/>
      <c r="JBK33" s="31"/>
      <c r="JBL33" s="31"/>
      <c r="JBM33" s="31"/>
      <c r="JBN33" s="31"/>
      <c r="JBO33" s="31"/>
      <c r="JBP33" s="31"/>
      <c r="JBQ33" s="31"/>
      <c r="JBR33" s="31"/>
      <c r="JBS33" s="31"/>
      <c r="JBT33" s="31"/>
      <c r="JBU33" s="31"/>
      <c r="JBV33" s="31"/>
      <c r="JBW33" s="31"/>
      <c r="JBX33" s="31"/>
      <c r="JBY33" s="31"/>
      <c r="JBZ33" s="31"/>
      <c r="JCA33" s="31"/>
      <c r="JCB33" s="31"/>
      <c r="JCC33" s="31"/>
      <c r="JCD33" s="31"/>
      <c r="JCE33" s="31"/>
      <c r="JCF33" s="31"/>
      <c r="JCG33" s="31"/>
      <c r="JCH33" s="31"/>
      <c r="JCI33" s="31"/>
      <c r="JCJ33" s="31"/>
      <c r="JCK33" s="31"/>
      <c r="JCL33" s="31"/>
      <c r="JCM33" s="31"/>
      <c r="JCN33" s="31"/>
      <c r="JCO33" s="31"/>
      <c r="JCP33" s="31"/>
      <c r="JCQ33" s="31"/>
      <c r="JCR33" s="31"/>
      <c r="JCS33" s="31"/>
      <c r="JCT33" s="31"/>
      <c r="JCU33" s="31"/>
      <c r="JCV33" s="31"/>
      <c r="JCW33" s="31"/>
      <c r="JCX33" s="31"/>
      <c r="JCY33" s="31"/>
      <c r="JCZ33" s="31"/>
      <c r="JDA33" s="31"/>
      <c r="JDB33" s="31"/>
      <c r="JDC33" s="31"/>
      <c r="JDD33" s="31"/>
      <c r="JDE33" s="31"/>
      <c r="JDF33" s="31"/>
      <c r="JDG33" s="31"/>
      <c r="JDH33" s="31"/>
      <c r="JDI33" s="31"/>
      <c r="JDJ33" s="31"/>
      <c r="JDK33" s="31"/>
      <c r="JDL33" s="31"/>
      <c r="JDM33" s="31"/>
      <c r="JDN33" s="31"/>
      <c r="JDO33" s="31"/>
      <c r="JDP33" s="31"/>
      <c r="JDQ33" s="31"/>
      <c r="JDR33" s="31"/>
      <c r="JDS33" s="31"/>
      <c r="JDT33" s="31"/>
      <c r="JDU33" s="31"/>
      <c r="JDV33" s="31"/>
      <c r="JDW33" s="31"/>
      <c r="JDX33" s="31"/>
      <c r="JDY33" s="31"/>
      <c r="JDZ33" s="31"/>
      <c r="JEA33" s="31"/>
      <c r="JEB33" s="31"/>
      <c r="JEC33" s="31"/>
      <c r="JED33" s="31"/>
      <c r="JEE33" s="31"/>
      <c r="JEF33" s="31"/>
      <c r="JEG33" s="31"/>
      <c r="JEH33" s="31"/>
      <c r="JEI33" s="31"/>
      <c r="JEJ33" s="31"/>
      <c r="JEK33" s="31"/>
      <c r="JEL33" s="31"/>
      <c r="JEM33" s="31"/>
      <c r="JEN33" s="31"/>
      <c r="JEO33" s="31"/>
      <c r="JEP33" s="31"/>
      <c r="JEQ33" s="31"/>
      <c r="JER33" s="31"/>
      <c r="JES33" s="31"/>
      <c r="JET33" s="31"/>
      <c r="JEU33" s="31"/>
      <c r="JEV33" s="31"/>
      <c r="JEW33" s="31"/>
      <c r="JEX33" s="31"/>
      <c r="JEY33" s="31"/>
      <c r="JEZ33" s="31"/>
      <c r="JFA33" s="31"/>
      <c r="JFB33" s="31"/>
      <c r="JFC33" s="31"/>
      <c r="JFD33" s="31"/>
      <c r="JFE33" s="31"/>
      <c r="JFF33" s="31"/>
      <c r="JFG33" s="31"/>
      <c r="JFH33" s="31"/>
      <c r="JFI33" s="31"/>
      <c r="JFJ33" s="31"/>
      <c r="JFK33" s="31"/>
      <c r="JFL33" s="31"/>
      <c r="JFM33" s="31"/>
      <c r="JFN33" s="31"/>
      <c r="JFO33" s="31"/>
      <c r="JFP33" s="31"/>
      <c r="JFQ33" s="31"/>
      <c r="JFR33" s="31"/>
      <c r="JFS33" s="31"/>
      <c r="JFT33" s="31"/>
      <c r="JFU33" s="31"/>
      <c r="JFV33" s="31"/>
      <c r="JFW33" s="31"/>
      <c r="JFX33" s="31"/>
      <c r="JFY33" s="31"/>
      <c r="JFZ33" s="31"/>
      <c r="JGA33" s="31"/>
      <c r="JGB33" s="31"/>
      <c r="JGC33" s="31"/>
      <c r="JGD33" s="31"/>
      <c r="JGE33" s="31"/>
      <c r="JGF33" s="31"/>
      <c r="JGG33" s="31"/>
      <c r="JGH33" s="31"/>
      <c r="JGI33" s="31"/>
      <c r="JGJ33" s="31"/>
      <c r="JGK33" s="31"/>
      <c r="JGL33" s="31"/>
      <c r="JGM33" s="31"/>
      <c r="JGN33" s="31"/>
      <c r="JGO33" s="31"/>
      <c r="JGP33" s="31"/>
      <c r="JGQ33" s="31"/>
      <c r="JGR33" s="31"/>
      <c r="JGS33" s="31"/>
      <c r="JGT33" s="31"/>
      <c r="JGU33" s="31"/>
      <c r="JGV33" s="31"/>
      <c r="JGW33" s="31"/>
      <c r="JGX33" s="31"/>
      <c r="JGY33" s="31"/>
      <c r="JGZ33" s="31"/>
      <c r="JHA33" s="31"/>
      <c r="JHB33" s="31"/>
      <c r="JHC33" s="31"/>
      <c r="JHD33" s="31"/>
      <c r="JHE33" s="31"/>
      <c r="JHF33" s="31"/>
      <c r="JHG33" s="31"/>
      <c r="JHH33" s="31"/>
      <c r="JHI33" s="31"/>
      <c r="JHJ33" s="31"/>
      <c r="JHK33" s="31"/>
      <c r="JHL33" s="31"/>
      <c r="JHM33" s="31"/>
      <c r="JHN33" s="31"/>
      <c r="JHO33" s="31"/>
      <c r="JHP33" s="31"/>
      <c r="JHQ33" s="31"/>
      <c r="JHR33" s="31"/>
      <c r="JHS33" s="31"/>
      <c r="JHT33" s="31"/>
      <c r="JHU33" s="31"/>
      <c r="JHV33" s="31"/>
      <c r="JHW33" s="31"/>
      <c r="JHX33" s="31"/>
      <c r="JHY33" s="31"/>
      <c r="JHZ33" s="31"/>
      <c r="JIA33" s="31"/>
      <c r="JIB33" s="31"/>
      <c r="JIC33" s="31"/>
      <c r="JID33" s="31"/>
      <c r="JIE33" s="31"/>
      <c r="JIF33" s="31"/>
      <c r="JIG33" s="31"/>
      <c r="JIH33" s="31"/>
      <c r="JII33" s="31"/>
      <c r="JIJ33" s="31"/>
      <c r="JIK33" s="31"/>
      <c r="JIL33" s="31"/>
      <c r="JIM33" s="31"/>
      <c r="JIN33" s="31"/>
      <c r="JIO33" s="31"/>
      <c r="JIP33" s="31"/>
      <c r="JIQ33" s="31"/>
      <c r="JIR33" s="31"/>
      <c r="JIS33" s="31"/>
      <c r="JIT33" s="31"/>
      <c r="JIU33" s="31"/>
      <c r="JIV33" s="31"/>
      <c r="JIW33" s="31"/>
      <c r="JIX33" s="31"/>
      <c r="JIY33" s="31"/>
      <c r="JIZ33" s="31"/>
      <c r="JJA33" s="31"/>
      <c r="JJB33" s="31"/>
      <c r="JJC33" s="31"/>
      <c r="JJD33" s="31"/>
      <c r="JJE33" s="31"/>
      <c r="JJF33" s="31"/>
      <c r="JJG33" s="31"/>
      <c r="JJH33" s="31"/>
      <c r="JJI33" s="31"/>
      <c r="JJJ33" s="31"/>
      <c r="JJK33" s="31"/>
      <c r="JJL33" s="31"/>
      <c r="JJM33" s="31"/>
      <c r="JJN33" s="31"/>
      <c r="JJO33" s="31"/>
      <c r="JJP33" s="31"/>
      <c r="JJQ33" s="31"/>
      <c r="JJR33" s="31"/>
      <c r="JJS33" s="31"/>
      <c r="JJT33" s="31"/>
      <c r="JJU33" s="31"/>
      <c r="JJV33" s="31"/>
      <c r="JJW33" s="31"/>
      <c r="JJX33" s="31"/>
      <c r="JJY33" s="31"/>
      <c r="JJZ33" s="31"/>
      <c r="JKA33" s="31"/>
      <c r="JKB33" s="31"/>
      <c r="JKC33" s="31"/>
      <c r="JKD33" s="31"/>
      <c r="JKE33" s="31"/>
      <c r="JKF33" s="31"/>
      <c r="JKG33" s="31"/>
      <c r="JKH33" s="31"/>
      <c r="JKI33" s="31"/>
      <c r="JKJ33" s="31"/>
      <c r="JKK33" s="31"/>
      <c r="JKL33" s="31"/>
      <c r="JKM33" s="31"/>
      <c r="JKN33" s="31"/>
      <c r="JKO33" s="31"/>
      <c r="JKP33" s="31"/>
      <c r="JKQ33" s="31"/>
      <c r="JKR33" s="31"/>
      <c r="JKS33" s="31"/>
      <c r="JKT33" s="31"/>
      <c r="JKU33" s="31"/>
      <c r="JKV33" s="31"/>
      <c r="JKW33" s="31"/>
      <c r="JKX33" s="31"/>
      <c r="JKY33" s="31"/>
      <c r="JKZ33" s="31"/>
      <c r="JLA33" s="31"/>
      <c r="JLB33" s="31"/>
      <c r="JLC33" s="31"/>
      <c r="JLD33" s="31"/>
      <c r="JLE33" s="31"/>
      <c r="JLF33" s="31"/>
      <c r="JLG33" s="31"/>
      <c r="JLH33" s="31"/>
      <c r="JLI33" s="31"/>
      <c r="JLJ33" s="31"/>
      <c r="JLK33" s="31"/>
      <c r="JLL33" s="31"/>
      <c r="JLM33" s="31"/>
      <c r="JLN33" s="31"/>
      <c r="JLO33" s="31"/>
      <c r="JLP33" s="31"/>
      <c r="JLQ33" s="31"/>
      <c r="JLR33" s="31"/>
      <c r="JLS33" s="31"/>
      <c r="JLT33" s="31"/>
      <c r="JLU33" s="31"/>
      <c r="JLV33" s="31"/>
      <c r="JLW33" s="31"/>
      <c r="JLX33" s="31"/>
      <c r="JLY33" s="31"/>
      <c r="JLZ33" s="31"/>
      <c r="JMA33" s="31"/>
      <c r="JMB33" s="31"/>
      <c r="JMC33" s="31"/>
      <c r="JMD33" s="31"/>
      <c r="JME33" s="31"/>
      <c r="JMF33" s="31"/>
      <c r="JMG33" s="31"/>
      <c r="JMH33" s="31"/>
      <c r="JMI33" s="31"/>
      <c r="JMJ33" s="31"/>
      <c r="JMK33" s="31"/>
      <c r="JML33" s="31"/>
      <c r="JMM33" s="31"/>
      <c r="JMN33" s="31"/>
      <c r="JMO33" s="31"/>
      <c r="JMP33" s="31"/>
      <c r="JMQ33" s="31"/>
      <c r="JMR33" s="31"/>
      <c r="JMS33" s="31"/>
      <c r="JMT33" s="31"/>
      <c r="JMU33" s="31"/>
      <c r="JMV33" s="31"/>
      <c r="JMW33" s="31"/>
      <c r="JMX33" s="31"/>
      <c r="JMY33" s="31"/>
      <c r="JMZ33" s="31"/>
      <c r="JNA33" s="31"/>
      <c r="JNB33" s="31"/>
      <c r="JNC33" s="31"/>
      <c r="JND33" s="31"/>
      <c r="JNE33" s="31"/>
      <c r="JNF33" s="31"/>
      <c r="JNG33" s="31"/>
      <c r="JNH33" s="31"/>
      <c r="JNI33" s="31"/>
      <c r="JNJ33" s="31"/>
      <c r="JNK33" s="31"/>
      <c r="JNL33" s="31"/>
      <c r="JNM33" s="31"/>
      <c r="JNN33" s="31"/>
      <c r="JNO33" s="31"/>
      <c r="JNP33" s="31"/>
      <c r="JNQ33" s="31"/>
      <c r="JNR33" s="31"/>
      <c r="JNS33" s="31"/>
      <c r="JNT33" s="31"/>
      <c r="JNU33" s="31"/>
      <c r="JNV33" s="31"/>
      <c r="JNW33" s="31"/>
      <c r="JNX33" s="31"/>
      <c r="JNY33" s="31"/>
      <c r="JNZ33" s="31"/>
      <c r="JOA33" s="31"/>
      <c r="JOB33" s="31"/>
      <c r="JOC33" s="31"/>
      <c r="JOD33" s="31"/>
      <c r="JOE33" s="31"/>
      <c r="JOF33" s="31"/>
      <c r="JOG33" s="31"/>
      <c r="JOH33" s="31"/>
      <c r="JOI33" s="31"/>
      <c r="JOJ33" s="31"/>
      <c r="JOK33" s="31"/>
      <c r="JOL33" s="31"/>
      <c r="JOM33" s="31"/>
      <c r="JON33" s="31"/>
      <c r="JOO33" s="31"/>
      <c r="JOP33" s="31"/>
      <c r="JOQ33" s="31"/>
      <c r="JOR33" s="31"/>
      <c r="JOS33" s="31"/>
      <c r="JOT33" s="31"/>
      <c r="JOU33" s="31"/>
      <c r="JOV33" s="31"/>
      <c r="JOW33" s="31"/>
      <c r="JOX33" s="31"/>
      <c r="JOY33" s="31"/>
      <c r="JOZ33" s="31"/>
      <c r="JPA33" s="31"/>
      <c r="JPB33" s="31"/>
      <c r="JPC33" s="31"/>
      <c r="JPD33" s="31"/>
      <c r="JPE33" s="31"/>
      <c r="JPF33" s="31"/>
      <c r="JPG33" s="31"/>
      <c r="JPH33" s="31"/>
      <c r="JPI33" s="31"/>
      <c r="JPJ33" s="31"/>
      <c r="JPK33" s="31"/>
      <c r="JPL33" s="31"/>
      <c r="JPM33" s="31"/>
      <c r="JPN33" s="31"/>
      <c r="JPO33" s="31"/>
      <c r="JPP33" s="31"/>
      <c r="JPQ33" s="31"/>
      <c r="JPR33" s="31"/>
      <c r="JPS33" s="31"/>
      <c r="JPT33" s="31"/>
      <c r="JPU33" s="31"/>
      <c r="JPV33" s="31"/>
      <c r="JPW33" s="31"/>
      <c r="JPX33" s="31"/>
      <c r="JPY33" s="31"/>
      <c r="JPZ33" s="31"/>
      <c r="JQA33" s="31"/>
      <c r="JQB33" s="31"/>
      <c r="JQC33" s="31"/>
      <c r="JQD33" s="31"/>
      <c r="JQE33" s="31"/>
      <c r="JQF33" s="31"/>
      <c r="JQG33" s="31"/>
      <c r="JQH33" s="31"/>
      <c r="JQI33" s="31"/>
      <c r="JQJ33" s="31"/>
      <c r="JQK33" s="31"/>
      <c r="JQL33" s="31"/>
      <c r="JQM33" s="31"/>
      <c r="JQN33" s="31"/>
      <c r="JQO33" s="31"/>
      <c r="JQP33" s="31"/>
      <c r="JQQ33" s="31"/>
      <c r="JQR33" s="31"/>
      <c r="JQS33" s="31"/>
      <c r="JQT33" s="31"/>
      <c r="JQU33" s="31"/>
      <c r="JQV33" s="31"/>
      <c r="JQW33" s="31"/>
      <c r="JQX33" s="31"/>
      <c r="JQY33" s="31"/>
      <c r="JQZ33" s="31"/>
      <c r="JRA33" s="31"/>
      <c r="JRB33" s="31"/>
      <c r="JRC33" s="31"/>
      <c r="JRD33" s="31"/>
      <c r="JRE33" s="31"/>
      <c r="JRF33" s="31"/>
      <c r="JRG33" s="31"/>
      <c r="JRH33" s="31"/>
      <c r="JRI33" s="31"/>
      <c r="JRJ33" s="31"/>
      <c r="JRK33" s="31"/>
      <c r="JRL33" s="31"/>
      <c r="JRM33" s="31"/>
      <c r="JRN33" s="31"/>
      <c r="JRO33" s="31"/>
      <c r="JRP33" s="31"/>
      <c r="JRQ33" s="31"/>
      <c r="JRR33" s="31"/>
      <c r="JRS33" s="31"/>
      <c r="JRT33" s="31"/>
      <c r="JRU33" s="31"/>
      <c r="JRV33" s="31"/>
      <c r="JRW33" s="31"/>
      <c r="JRX33" s="31"/>
      <c r="JRY33" s="31"/>
      <c r="JRZ33" s="31"/>
      <c r="JSA33" s="31"/>
      <c r="JSB33" s="31"/>
      <c r="JSC33" s="31"/>
      <c r="JSD33" s="31"/>
      <c r="JSE33" s="31"/>
      <c r="JSF33" s="31"/>
      <c r="JSG33" s="31"/>
      <c r="JSH33" s="31"/>
      <c r="JSI33" s="31"/>
      <c r="JSJ33" s="31"/>
      <c r="JSK33" s="31"/>
      <c r="JSL33" s="31"/>
      <c r="JSM33" s="31"/>
      <c r="JSN33" s="31"/>
      <c r="JSO33" s="31"/>
      <c r="JSP33" s="31"/>
      <c r="JSQ33" s="31"/>
      <c r="JSR33" s="31"/>
      <c r="JSS33" s="31"/>
      <c r="JST33" s="31"/>
      <c r="JSU33" s="31"/>
      <c r="JSV33" s="31"/>
      <c r="JSW33" s="31"/>
      <c r="JSX33" s="31"/>
      <c r="JSY33" s="31"/>
      <c r="JSZ33" s="31"/>
      <c r="JTA33" s="31"/>
      <c r="JTB33" s="31"/>
      <c r="JTC33" s="31"/>
      <c r="JTD33" s="31"/>
      <c r="JTE33" s="31"/>
      <c r="JTF33" s="31"/>
      <c r="JTG33" s="31"/>
      <c r="JTH33" s="31"/>
      <c r="JTI33" s="31"/>
      <c r="JTJ33" s="31"/>
      <c r="JTK33" s="31"/>
      <c r="JTL33" s="31"/>
      <c r="JTM33" s="31"/>
      <c r="JTN33" s="31"/>
      <c r="JTO33" s="31"/>
      <c r="JTP33" s="31"/>
      <c r="JTQ33" s="31"/>
      <c r="JTR33" s="31"/>
      <c r="JTS33" s="31"/>
      <c r="JTT33" s="31"/>
      <c r="JTU33" s="31"/>
      <c r="JTV33" s="31"/>
      <c r="JTW33" s="31"/>
      <c r="JTX33" s="31"/>
      <c r="JTY33" s="31"/>
      <c r="JTZ33" s="31"/>
      <c r="JUA33" s="31"/>
      <c r="JUB33" s="31"/>
      <c r="JUC33" s="31"/>
      <c r="JUD33" s="31"/>
      <c r="JUE33" s="31"/>
      <c r="JUF33" s="31"/>
      <c r="JUG33" s="31"/>
      <c r="JUH33" s="31"/>
      <c r="JUI33" s="31"/>
      <c r="JUJ33" s="31"/>
      <c r="JUK33" s="31"/>
      <c r="JUL33" s="31"/>
      <c r="JUM33" s="31"/>
      <c r="JUN33" s="31"/>
      <c r="JUO33" s="31"/>
      <c r="JUP33" s="31"/>
      <c r="JUQ33" s="31"/>
      <c r="JUR33" s="31"/>
      <c r="JUS33" s="31"/>
      <c r="JUT33" s="31"/>
      <c r="JUU33" s="31"/>
      <c r="JUV33" s="31"/>
      <c r="JUW33" s="31"/>
      <c r="JUX33" s="31"/>
      <c r="JUY33" s="31"/>
      <c r="JUZ33" s="31"/>
      <c r="JVA33" s="31"/>
      <c r="JVB33" s="31"/>
      <c r="JVC33" s="31"/>
      <c r="JVD33" s="31"/>
      <c r="JVE33" s="31"/>
      <c r="JVF33" s="31"/>
      <c r="JVG33" s="31"/>
      <c r="JVH33" s="31"/>
      <c r="JVI33" s="31"/>
      <c r="JVJ33" s="31"/>
      <c r="JVK33" s="31"/>
      <c r="JVL33" s="31"/>
      <c r="JVM33" s="31"/>
      <c r="JVN33" s="31"/>
      <c r="JVO33" s="31"/>
      <c r="JVP33" s="31"/>
      <c r="JVQ33" s="31"/>
      <c r="JVR33" s="31"/>
      <c r="JVS33" s="31"/>
      <c r="JVT33" s="31"/>
      <c r="JVU33" s="31"/>
      <c r="JVV33" s="31"/>
      <c r="JVW33" s="31"/>
      <c r="JVX33" s="31"/>
      <c r="JVY33" s="31"/>
      <c r="JVZ33" s="31"/>
      <c r="JWA33" s="31"/>
      <c r="JWB33" s="31"/>
      <c r="JWC33" s="31"/>
      <c r="JWD33" s="31"/>
      <c r="JWE33" s="31"/>
      <c r="JWF33" s="31"/>
      <c r="JWG33" s="31"/>
      <c r="JWH33" s="31"/>
      <c r="JWI33" s="31"/>
      <c r="JWJ33" s="31"/>
      <c r="JWK33" s="31"/>
      <c r="JWL33" s="31"/>
      <c r="JWM33" s="31"/>
      <c r="JWN33" s="31"/>
      <c r="JWO33" s="31"/>
      <c r="JWP33" s="31"/>
      <c r="JWQ33" s="31"/>
      <c r="JWR33" s="31"/>
      <c r="JWS33" s="31"/>
      <c r="JWT33" s="31"/>
      <c r="JWU33" s="31"/>
      <c r="JWV33" s="31"/>
      <c r="JWW33" s="31"/>
      <c r="JWX33" s="31"/>
      <c r="JWY33" s="31"/>
      <c r="JWZ33" s="31"/>
      <c r="JXA33" s="31"/>
      <c r="JXB33" s="31"/>
      <c r="JXC33" s="31"/>
      <c r="JXD33" s="31"/>
      <c r="JXE33" s="31"/>
      <c r="JXF33" s="31"/>
      <c r="JXG33" s="31"/>
      <c r="JXH33" s="31"/>
      <c r="JXI33" s="31"/>
      <c r="JXJ33" s="31"/>
      <c r="JXK33" s="31"/>
      <c r="JXL33" s="31"/>
      <c r="JXM33" s="31"/>
      <c r="JXN33" s="31"/>
      <c r="JXO33" s="31"/>
      <c r="JXP33" s="31"/>
      <c r="JXQ33" s="31"/>
      <c r="JXR33" s="31"/>
      <c r="JXS33" s="31"/>
      <c r="JXT33" s="31"/>
      <c r="JXU33" s="31"/>
      <c r="JXV33" s="31"/>
      <c r="JXW33" s="31"/>
      <c r="JXX33" s="31"/>
      <c r="JXY33" s="31"/>
      <c r="JXZ33" s="31"/>
      <c r="JYA33" s="31"/>
      <c r="JYB33" s="31"/>
      <c r="JYC33" s="31"/>
      <c r="JYD33" s="31"/>
      <c r="JYE33" s="31"/>
      <c r="JYF33" s="31"/>
      <c r="JYG33" s="31"/>
      <c r="JYH33" s="31"/>
      <c r="JYI33" s="31"/>
      <c r="JYJ33" s="31"/>
      <c r="JYK33" s="31"/>
      <c r="JYL33" s="31"/>
      <c r="JYM33" s="31"/>
      <c r="JYN33" s="31"/>
      <c r="JYO33" s="31"/>
      <c r="JYP33" s="31"/>
      <c r="JYQ33" s="31"/>
      <c r="JYR33" s="31"/>
      <c r="JYS33" s="31"/>
      <c r="JYT33" s="31"/>
      <c r="JYU33" s="31"/>
      <c r="JYV33" s="31"/>
      <c r="JYW33" s="31"/>
      <c r="JYX33" s="31"/>
      <c r="JYY33" s="31"/>
      <c r="JYZ33" s="31"/>
      <c r="JZA33" s="31"/>
      <c r="JZB33" s="31"/>
      <c r="JZC33" s="31"/>
      <c r="JZD33" s="31"/>
      <c r="JZE33" s="31"/>
      <c r="JZF33" s="31"/>
      <c r="JZG33" s="31"/>
      <c r="JZH33" s="31"/>
      <c r="JZI33" s="31"/>
      <c r="JZJ33" s="31"/>
      <c r="JZK33" s="31"/>
      <c r="JZL33" s="31"/>
      <c r="JZM33" s="31"/>
      <c r="JZN33" s="31"/>
      <c r="JZO33" s="31"/>
      <c r="JZP33" s="31"/>
      <c r="JZQ33" s="31"/>
      <c r="JZR33" s="31"/>
      <c r="JZS33" s="31"/>
      <c r="JZT33" s="31"/>
      <c r="JZU33" s="31"/>
      <c r="JZV33" s="31"/>
      <c r="JZW33" s="31"/>
      <c r="JZX33" s="31"/>
      <c r="JZY33" s="31"/>
      <c r="JZZ33" s="31"/>
      <c r="KAA33" s="31"/>
      <c r="KAB33" s="31"/>
      <c r="KAC33" s="31"/>
      <c r="KAD33" s="31"/>
      <c r="KAE33" s="31"/>
      <c r="KAF33" s="31"/>
      <c r="KAG33" s="31"/>
      <c r="KAH33" s="31"/>
      <c r="KAI33" s="31"/>
      <c r="KAJ33" s="31"/>
      <c r="KAK33" s="31"/>
      <c r="KAL33" s="31"/>
      <c r="KAM33" s="31"/>
      <c r="KAN33" s="31"/>
      <c r="KAO33" s="31"/>
      <c r="KAP33" s="31"/>
      <c r="KAQ33" s="31"/>
      <c r="KAR33" s="31"/>
      <c r="KAS33" s="31"/>
      <c r="KAT33" s="31"/>
      <c r="KAU33" s="31"/>
      <c r="KAV33" s="31"/>
      <c r="KAW33" s="31"/>
      <c r="KAX33" s="31"/>
      <c r="KAY33" s="31"/>
      <c r="KAZ33" s="31"/>
      <c r="KBA33" s="31"/>
      <c r="KBB33" s="31"/>
      <c r="KBC33" s="31"/>
      <c r="KBD33" s="31"/>
      <c r="KBE33" s="31"/>
      <c r="KBF33" s="31"/>
      <c r="KBG33" s="31"/>
      <c r="KBH33" s="31"/>
      <c r="KBI33" s="31"/>
      <c r="KBJ33" s="31"/>
      <c r="KBK33" s="31"/>
      <c r="KBL33" s="31"/>
      <c r="KBM33" s="31"/>
      <c r="KBN33" s="31"/>
      <c r="KBO33" s="31"/>
      <c r="KBP33" s="31"/>
      <c r="KBQ33" s="31"/>
      <c r="KBR33" s="31"/>
      <c r="KBS33" s="31"/>
      <c r="KBT33" s="31"/>
      <c r="KBU33" s="31"/>
      <c r="KBV33" s="31"/>
      <c r="KBW33" s="31"/>
      <c r="KBX33" s="31"/>
      <c r="KBY33" s="31"/>
      <c r="KBZ33" s="31"/>
      <c r="KCA33" s="31"/>
      <c r="KCB33" s="31"/>
      <c r="KCC33" s="31"/>
      <c r="KCD33" s="31"/>
      <c r="KCE33" s="31"/>
      <c r="KCF33" s="31"/>
      <c r="KCG33" s="31"/>
      <c r="KCH33" s="31"/>
      <c r="KCI33" s="31"/>
      <c r="KCJ33" s="31"/>
      <c r="KCK33" s="31"/>
      <c r="KCL33" s="31"/>
      <c r="KCM33" s="31"/>
      <c r="KCN33" s="31"/>
      <c r="KCO33" s="31"/>
      <c r="KCP33" s="31"/>
      <c r="KCQ33" s="31"/>
      <c r="KCR33" s="31"/>
      <c r="KCS33" s="31"/>
      <c r="KCT33" s="31"/>
      <c r="KCU33" s="31"/>
      <c r="KCV33" s="31"/>
      <c r="KCW33" s="31"/>
      <c r="KCX33" s="31"/>
      <c r="KCY33" s="31"/>
      <c r="KCZ33" s="31"/>
      <c r="KDA33" s="31"/>
      <c r="KDB33" s="31"/>
      <c r="KDC33" s="31"/>
      <c r="KDD33" s="31"/>
      <c r="KDE33" s="31"/>
      <c r="KDF33" s="31"/>
      <c r="KDG33" s="31"/>
      <c r="KDH33" s="31"/>
      <c r="KDI33" s="31"/>
      <c r="KDJ33" s="31"/>
      <c r="KDK33" s="31"/>
      <c r="KDL33" s="31"/>
      <c r="KDM33" s="31"/>
      <c r="KDN33" s="31"/>
      <c r="KDO33" s="31"/>
      <c r="KDP33" s="31"/>
      <c r="KDQ33" s="31"/>
      <c r="KDR33" s="31"/>
      <c r="KDS33" s="31"/>
      <c r="KDT33" s="31"/>
      <c r="KDU33" s="31"/>
      <c r="KDV33" s="31"/>
      <c r="KDW33" s="31"/>
      <c r="KDX33" s="31"/>
      <c r="KDY33" s="31"/>
      <c r="KDZ33" s="31"/>
      <c r="KEA33" s="31"/>
      <c r="KEB33" s="31"/>
      <c r="KEC33" s="31"/>
      <c r="KED33" s="31"/>
      <c r="KEE33" s="31"/>
      <c r="KEF33" s="31"/>
      <c r="KEG33" s="31"/>
      <c r="KEH33" s="31"/>
      <c r="KEI33" s="31"/>
      <c r="KEJ33" s="31"/>
      <c r="KEK33" s="31"/>
      <c r="KEL33" s="31"/>
      <c r="KEM33" s="31"/>
      <c r="KEN33" s="31"/>
      <c r="KEO33" s="31"/>
      <c r="KEP33" s="31"/>
      <c r="KEQ33" s="31"/>
      <c r="KER33" s="31"/>
      <c r="KES33" s="31"/>
      <c r="KET33" s="31"/>
      <c r="KEU33" s="31"/>
      <c r="KEV33" s="31"/>
      <c r="KEW33" s="31"/>
      <c r="KEX33" s="31"/>
      <c r="KEY33" s="31"/>
      <c r="KEZ33" s="31"/>
      <c r="KFA33" s="31"/>
      <c r="KFB33" s="31"/>
      <c r="KFC33" s="31"/>
      <c r="KFD33" s="31"/>
      <c r="KFE33" s="31"/>
      <c r="KFF33" s="31"/>
      <c r="KFG33" s="31"/>
      <c r="KFH33" s="31"/>
      <c r="KFI33" s="31"/>
      <c r="KFJ33" s="31"/>
      <c r="KFK33" s="31"/>
      <c r="KFL33" s="31"/>
      <c r="KFM33" s="31"/>
      <c r="KFN33" s="31"/>
      <c r="KFO33" s="31"/>
      <c r="KFP33" s="31"/>
      <c r="KFQ33" s="31"/>
      <c r="KFR33" s="31"/>
      <c r="KFS33" s="31"/>
      <c r="KFT33" s="31"/>
      <c r="KFU33" s="31"/>
      <c r="KFV33" s="31"/>
      <c r="KFW33" s="31"/>
      <c r="KFX33" s="31"/>
      <c r="KFY33" s="31"/>
      <c r="KFZ33" s="31"/>
      <c r="KGA33" s="31"/>
      <c r="KGB33" s="31"/>
      <c r="KGC33" s="31"/>
      <c r="KGD33" s="31"/>
      <c r="KGE33" s="31"/>
      <c r="KGF33" s="31"/>
      <c r="KGG33" s="31"/>
      <c r="KGH33" s="31"/>
      <c r="KGI33" s="31"/>
      <c r="KGJ33" s="31"/>
      <c r="KGK33" s="31"/>
      <c r="KGL33" s="31"/>
      <c r="KGM33" s="31"/>
      <c r="KGN33" s="31"/>
      <c r="KGO33" s="31"/>
      <c r="KGP33" s="31"/>
      <c r="KGQ33" s="31"/>
      <c r="KGR33" s="31"/>
      <c r="KGS33" s="31"/>
      <c r="KGT33" s="31"/>
      <c r="KGU33" s="31"/>
      <c r="KGV33" s="31"/>
      <c r="KGW33" s="31"/>
      <c r="KGX33" s="31"/>
      <c r="KGY33" s="31"/>
      <c r="KGZ33" s="31"/>
      <c r="KHA33" s="31"/>
      <c r="KHB33" s="31"/>
      <c r="KHC33" s="31"/>
      <c r="KHD33" s="31"/>
      <c r="KHE33" s="31"/>
      <c r="KHF33" s="31"/>
      <c r="KHG33" s="31"/>
      <c r="KHH33" s="31"/>
      <c r="KHI33" s="31"/>
      <c r="KHJ33" s="31"/>
      <c r="KHK33" s="31"/>
      <c r="KHL33" s="31"/>
      <c r="KHM33" s="31"/>
      <c r="KHN33" s="31"/>
      <c r="KHO33" s="31"/>
      <c r="KHP33" s="31"/>
      <c r="KHQ33" s="31"/>
      <c r="KHR33" s="31"/>
      <c r="KHS33" s="31"/>
      <c r="KHT33" s="31"/>
      <c r="KHU33" s="31"/>
      <c r="KHV33" s="31"/>
      <c r="KHW33" s="31"/>
      <c r="KHX33" s="31"/>
      <c r="KHY33" s="31"/>
      <c r="KHZ33" s="31"/>
      <c r="KIA33" s="31"/>
      <c r="KIB33" s="31"/>
      <c r="KIC33" s="31"/>
      <c r="KID33" s="31"/>
      <c r="KIE33" s="31"/>
      <c r="KIF33" s="31"/>
      <c r="KIG33" s="31"/>
      <c r="KIH33" s="31"/>
      <c r="KII33" s="31"/>
      <c r="KIJ33" s="31"/>
      <c r="KIK33" s="31"/>
      <c r="KIL33" s="31"/>
      <c r="KIM33" s="31"/>
      <c r="KIN33" s="31"/>
      <c r="KIO33" s="31"/>
      <c r="KIP33" s="31"/>
      <c r="KIQ33" s="31"/>
      <c r="KIR33" s="31"/>
      <c r="KIS33" s="31"/>
      <c r="KIT33" s="31"/>
      <c r="KIU33" s="31"/>
      <c r="KIV33" s="31"/>
      <c r="KIW33" s="31"/>
      <c r="KIX33" s="31"/>
      <c r="KIY33" s="31"/>
      <c r="KIZ33" s="31"/>
      <c r="KJA33" s="31"/>
      <c r="KJB33" s="31"/>
      <c r="KJC33" s="31"/>
      <c r="KJD33" s="31"/>
      <c r="KJE33" s="31"/>
      <c r="KJF33" s="31"/>
      <c r="KJG33" s="31"/>
      <c r="KJH33" s="31"/>
      <c r="KJI33" s="31"/>
      <c r="KJJ33" s="31"/>
      <c r="KJK33" s="31"/>
      <c r="KJL33" s="31"/>
      <c r="KJM33" s="31"/>
      <c r="KJN33" s="31"/>
      <c r="KJO33" s="31"/>
      <c r="KJP33" s="31"/>
      <c r="KJQ33" s="31"/>
      <c r="KJR33" s="31"/>
      <c r="KJS33" s="31"/>
      <c r="KJT33" s="31"/>
      <c r="KJU33" s="31"/>
      <c r="KJV33" s="31"/>
      <c r="KJW33" s="31"/>
      <c r="KJX33" s="31"/>
      <c r="KJY33" s="31"/>
      <c r="KJZ33" s="31"/>
      <c r="KKA33" s="31"/>
      <c r="KKB33" s="31"/>
      <c r="KKC33" s="31"/>
      <c r="KKD33" s="31"/>
      <c r="KKE33" s="31"/>
      <c r="KKF33" s="31"/>
      <c r="KKG33" s="31"/>
      <c r="KKH33" s="31"/>
      <c r="KKI33" s="31"/>
      <c r="KKJ33" s="31"/>
      <c r="KKK33" s="31"/>
      <c r="KKL33" s="31"/>
      <c r="KKM33" s="31"/>
      <c r="KKN33" s="31"/>
      <c r="KKO33" s="31"/>
      <c r="KKP33" s="31"/>
      <c r="KKQ33" s="31"/>
      <c r="KKR33" s="31"/>
      <c r="KKS33" s="31"/>
      <c r="KKT33" s="31"/>
      <c r="KKU33" s="31"/>
      <c r="KKV33" s="31"/>
      <c r="KKW33" s="31"/>
      <c r="KKX33" s="31"/>
      <c r="KKY33" s="31"/>
      <c r="KKZ33" s="31"/>
      <c r="KLA33" s="31"/>
      <c r="KLB33" s="31"/>
      <c r="KLC33" s="31"/>
      <c r="KLD33" s="31"/>
      <c r="KLE33" s="31"/>
      <c r="KLF33" s="31"/>
      <c r="KLG33" s="31"/>
      <c r="KLH33" s="31"/>
      <c r="KLI33" s="31"/>
      <c r="KLJ33" s="31"/>
      <c r="KLK33" s="31"/>
      <c r="KLL33" s="31"/>
      <c r="KLM33" s="31"/>
      <c r="KLN33" s="31"/>
      <c r="KLO33" s="31"/>
      <c r="KLP33" s="31"/>
      <c r="KLQ33" s="31"/>
      <c r="KLR33" s="31"/>
      <c r="KLS33" s="31"/>
      <c r="KLT33" s="31"/>
      <c r="KLU33" s="31"/>
      <c r="KLV33" s="31"/>
      <c r="KLW33" s="31"/>
      <c r="KLX33" s="31"/>
      <c r="KLY33" s="31"/>
      <c r="KLZ33" s="31"/>
      <c r="KMA33" s="31"/>
      <c r="KMB33" s="31"/>
      <c r="KMC33" s="31"/>
      <c r="KMD33" s="31"/>
      <c r="KME33" s="31"/>
      <c r="KMF33" s="31"/>
      <c r="KMG33" s="31"/>
      <c r="KMH33" s="31"/>
      <c r="KMI33" s="31"/>
      <c r="KMJ33" s="31"/>
      <c r="KMK33" s="31"/>
      <c r="KML33" s="31"/>
      <c r="KMM33" s="31"/>
      <c r="KMN33" s="31"/>
      <c r="KMO33" s="31"/>
      <c r="KMP33" s="31"/>
      <c r="KMQ33" s="31"/>
      <c r="KMR33" s="31"/>
      <c r="KMS33" s="31"/>
      <c r="KMT33" s="31"/>
      <c r="KMU33" s="31"/>
      <c r="KMV33" s="31"/>
      <c r="KMW33" s="31"/>
      <c r="KMX33" s="31"/>
      <c r="KMY33" s="31"/>
      <c r="KMZ33" s="31"/>
      <c r="KNA33" s="31"/>
      <c r="KNB33" s="31"/>
      <c r="KNC33" s="31"/>
      <c r="KND33" s="31"/>
      <c r="KNE33" s="31"/>
      <c r="KNF33" s="31"/>
      <c r="KNG33" s="31"/>
      <c r="KNH33" s="31"/>
      <c r="KNI33" s="31"/>
      <c r="KNJ33" s="31"/>
      <c r="KNK33" s="31"/>
      <c r="KNL33" s="31"/>
      <c r="KNM33" s="31"/>
      <c r="KNN33" s="31"/>
      <c r="KNO33" s="31"/>
      <c r="KNP33" s="31"/>
      <c r="KNQ33" s="31"/>
      <c r="KNR33" s="31"/>
      <c r="KNS33" s="31"/>
      <c r="KNT33" s="31"/>
      <c r="KNU33" s="31"/>
      <c r="KNV33" s="31"/>
      <c r="KNW33" s="31"/>
      <c r="KNX33" s="31"/>
      <c r="KNY33" s="31"/>
      <c r="KNZ33" s="31"/>
      <c r="KOA33" s="31"/>
      <c r="KOB33" s="31"/>
      <c r="KOC33" s="31"/>
      <c r="KOD33" s="31"/>
      <c r="KOE33" s="31"/>
      <c r="KOF33" s="31"/>
      <c r="KOG33" s="31"/>
      <c r="KOH33" s="31"/>
      <c r="KOI33" s="31"/>
      <c r="KOJ33" s="31"/>
      <c r="KOK33" s="31"/>
      <c r="KOL33" s="31"/>
      <c r="KOM33" s="31"/>
      <c r="KON33" s="31"/>
      <c r="KOO33" s="31"/>
      <c r="KOP33" s="31"/>
      <c r="KOQ33" s="31"/>
      <c r="KOR33" s="31"/>
      <c r="KOS33" s="31"/>
      <c r="KOT33" s="31"/>
      <c r="KOU33" s="31"/>
      <c r="KOV33" s="31"/>
      <c r="KOW33" s="31"/>
      <c r="KOX33" s="31"/>
      <c r="KOY33" s="31"/>
      <c r="KOZ33" s="31"/>
      <c r="KPA33" s="31"/>
      <c r="KPB33" s="31"/>
      <c r="KPC33" s="31"/>
      <c r="KPD33" s="31"/>
      <c r="KPE33" s="31"/>
      <c r="KPF33" s="31"/>
      <c r="KPG33" s="31"/>
      <c r="KPH33" s="31"/>
      <c r="KPI33" s="31"/>
      <c r="KPJ33" s="31"/>
      <c r="KPK33" s="31"/>
      <c r="KPL33" s="31"/>
      <c r="KPM33" s="31"/>
      <c r="KPN33" s="31"/>
      <c r="KPO33" s="31"/>
      <c r="KPP33" s="31"/>
      <c r="KPQ33" s="31"/>
      <c r="KPR33" s="31"/>
      <c r="KPS33" s="31"/>
      <c r="KPT33" s="31"/>
      <c r="KPU33" s="31"/>
      <c r="KPV33" s="31"/>
      <c r="KPW33" s="31"/>
      <c r="KPX33" s="31"/>
      <c r="KPY33" s="31"/>
      <c r="KPZ33" s="31"/>
      <c r="KQA33" s="31"/>
      <c r="KQB33" s="31"/>
      <c r="KQC33" s="31"/>
      <c r="KQD33" s="31"/>
      <c r="KQE33" s="31"/>
      <c r="KQF33" s="31"/>
      <c r="KQG33" s="31"/>
      <c r="KQH33" s="31"/>
      <c r="KQI33" s="31"/>
      <c r="KQJ33" s="31"/>
      <c r="KQK33" s="31"/>
      <c r="KQL33" s="31"/>
      <c r="KQM33" s="31"/>
      <c r="KQN33" s="31"/>
      <c r="KQO33" s="31"/>
      <c r="KQP33" s="31"/>
      <c r="KQQ33" s="31"/>
      <c r="KQR33" s="31"/>
      <c r="KQS33" s="31"/>
      <c r="KQT33" s="31"/>
      <c r="KQU33" s="31"/>
      <c r="KQV33" s="31"/>
      <c r="KQW33" s="31"/>
      <c r="KQX33" s="31"/>
      <c r="KQY33" s="31"/>
      <c r="KQZ33" s="31"/>
      <c r="KRA33" s="31"/>
      <c r="KRB33" s="31"/>
      <c r="KRC33" s="31"/>
      <c r="KRD33" s="31"/>
      <c r="KRE33" s="31"/>
      <c r="KRF33" s="31"/>
      <c r="KRG33" s="31"/>
      <c r="KRH33" s="31"/>
      <c r="KRI33" s="31"/>
      <c r="KRJ33" s="31"/>
      <c r="KRK33" s="31"/>
      <c r="KRL33" s="31"/>
      <c r="KRM33" s="31"/>
      <c r="KRN33" s="31"/>
      <c r="KRO33" s="31"/>
      <c r="KRP33" s="31"/>
      <c r="KRQ33" s="31"/>
      <c r="KRR33" s="31"/>
      <c r="KRS33" s="31"/>
      <c r="KRT33" s="31"/>
      <c r="KRU33" s="31"/>
      <c r="KRV33" s="31"/>
      <c r="KRW33" s="31"/>
      <c r="KRX33" s="31"/>
      <c r="KRY33" s="31"/>
      <c r="KRZ33" s="31"/>
      <c r="KSA33" s="31"/>
      <c r="KSB33" s="31"/>
      <c r="KSC33" s="31"/>
      <c r="KSD33" s="31"/>
      <c r="KSE33" s="31"/>
      <c r="KSF33" s="31"/>
      <c r="KSG33" s="31"/>
      <c r="KSH33" s="31"/>
      <c r="KSI33" s="31"/>
      <c r="KSJ33" s="31"/>
      <c r="KSK33" s="31"/>
      <c r="KSL33" s="31"/>
      <c r="KSM33" s="31"/>
      <c r="KSN33" s="31"/>
      <c r="KSO33" s="31"/>
      <c r="KSP33" s="31"/>
      <c r="KSQ33" s="31"/>
      <c r="KSR33" s="31"/>
      <c r="KSS33" s="31"/>
      <c r="KST33" s="31"/>
      <c r="KSU33" s="31"/>
      <c r="KSV33" s="31"/>
      <c r="KSW33" s="31"/>
      <c r="KSX33" s="31"/>
      <c r="KSY33" s="31"/>
      <c r="KSZ33" s="31"/>
      <c r="KTA33" s="31"/>
      <c r="KTB33" s="31"/>
      <c r="KTC33" s="31"/>
      <c r="KTD33" s="31"/>
      <c r="KTE33" s="31"/>
      <c r="KTF33" s="31"/>
      <c r="KTG33" s="31"/>
      <c r="KTH33" s="31"/>
      <c r="KTI33" s="31"/>
      <c r="KTJ33" s="31"/>
      <c r="KTK33" s="31"/>
      <c r="KTL33" s="31"/>
      <c r="KTM33" s="31"/>
      <c r="KTN33" s="31"/>
      <c r="KTO33" s="31"/>
      <c r="KTP33" s="31"/>
      <c r="KTQ33" s="31"/>
      <c r="KTR33" s="31"/>
      <c r="KTS33" s="31"/>
      <c r="KTT33" s="31"/>
      <c r="KTU33" s="31"/>
      <c r="KTV33" s="31"/>
      <c r="KTW33" s="31"/>
      <c r="KTX33" s="31"/>
      <c r="KTY33" s="31"/>
      <c r="KTZ33" s="31"/>
      <c r="KUA33" s="31"/>
      <c r="KUB33" s="31"/>
      <c r="KUC33" s="31"/>
      <c r="KUD33" s="31"/>
      <c r="KUE33" s="31"/>
      <c r="KUF33" s="31"/>
      <c r="KUG33" s="31"/>
      <c r="KUH33" s="31"/>
      <c r="KUI33" s="31"/>
      <c r="KUJ33" s="31"/>
      <c r="KUK33" s="31"/>
      <c r="KUL33" s="31"/>
      <c r="KUM33" s="31"/>
      <c r="KUN33" s="31"/>
      <c r="KUO33" s="31"/>
      <c r="KUP33" s="31"/>
      <c r="KUQ33" s="31"/>
      <c r="KUR33" s="31"/>
      <c r="KUS33" s="31"/>
      <c r="KUT33" s="31"/>
      <c r="KUU33" s="31"/>
      <c r="KUV33" s="31"/>
      <c r="KUW33" s="31"/>
      <c r="KUX33" s="31"/>
      <c r="KUY33" s="31"/>
      <c r="KUZ33" s="31"/>
      <c r="KVA33" s="31"/>
      <c r="KVB33" s="31"/>
      <c r="KVC33" s="31"/>
      <c r="KVD33" s="31"/>
      <c r="KVE33" s="31"/>
      <c r="KVF33" s="31"/>
      <c r="KVG33" s="31"/>
      <c r="KVH33" s="31"/>
      <c r="KVI33" s="31"/>
      <c r="KVJ33" s="31"/>
      <c r="KVK33" s="31"/>
      <c r="KVL33" s="31"/>
      <c r="KVM33" s="31"/>
      <c r="KVN33" s="31"/>
      <c r="KVO33" s="31"/>
      <c r="KVP33" s="31"/>
      <c r="KVQ33" s="31"/>
      <c r="KVR33" s="31"/>
      <c r="KVS33" s="31"/>
      <c r="KVT33" s="31"/>
      <c r="KVU33" s="31"/>
      <c r="KVV33" s="31"/>
      <c r="KVW33" s="31"/>
      <c r="KVX33" s="31"/>
      <c r="KVY33" s="31"/>
      <c r="KVZ33" s="31"/>
      <c r="KWA33" s="31"/>
      <c r="KWB33" s="31"/>
      <c r="KWC33" s="31"/>
      <c r="KWD33" s="31"/>
      <c r="KWE33" s="31"/>
      <c r="KWF33" s="31"/>
      <c r="KWG33" s="31"/>
      <c r="KWH33" s="31"/>
      <c r="KWI33" s="31"/>
      <c r="KWJ33" s="31"/>
      <c r="KWK33" s="31"/>
      <c r="KWL33" s="31"/>
      <c r="KWM33" s="31"/>
      <c r="KWN33" s="31"/>
      <c r="KWO33" s="31"/>
      <c r="KWP33" s="31"/>
      <c r="KWQ33" s="31"/>
      <c r="KWR33" s="31"/>
      <c r="KWS33" s="31"/>
      <c r="KWT33" s="31"/>
      <c r="KWU33" s="31"/>
      <c r="KWV33" s="31"/>
      <c r="KWW33" s="31"/>
      <c r="KWX33" s="31"/>
      <c r="KWY33" s="31"/>
      <c r="KWZ33" s="31"/>
      <c r="KXA33" s="31"/>
      <c r="KXB33" s="31"/>
      <c r="KXC33" s="31"/>
      <c r="KXD33" s="31"/>
      <c r="KXE33" s="31"/>
      <c r="KXF33" s="31"/>
      <c r="KXG33" s="31"/>
      <c r="KXH33" s="31"/>
      <c r="KXI33" s="31"/>
      <c r="KXJ33" s="31"/>
      <c r="KXK33" s="31"/>
      <c r="KXL33" s="31"/>
      <c r="KXM33" s="31"/>
      <c r="KXN33" s="31"/>
      <c r="KXO33" s="31"/>
      <c r="KXP33" s="31"/>
      <c r="KXQ33" s="31"/>
      <c r="KXR33" s="31"/>
      <c r="KXS33" s="31"/>
      <c r="KXT33" s="31"/>
      <c r="KXU33" s="31"/>
      <c r="KXV33" s="31"/>
      <c r="KXW33" s="31"/>
      <c r="KXX33" s="31"/>
      <c r="KXY33" s="31"/>
      <c r="KXZ33" s="31"/>
      <c r="KYA33" s="31"/>
      <c r="KYB33" s="31"/>
      <c r="KYC33" s="31"/>
      <c r="KYD33" s="31"/>
      <c r="KYE33" s="31"/>
      <c r="KYF33" s="31"/>
      <c r="KYG33" s="31"/>
      <c r="KYH33" s="31"/>
      <c r="KYI33" s="31"/>
      <c r="KYJ33" s="31"/>
      <c r="KYK33" s="31"/>
      <c r="KYL33" s="31"/>
      <c r="KYM33" s="31"/>
      <c r="KYN33" s="31"/>
      <c r="KYO33" s="31"/>
      <c r="KYP33" s="31"/>
      <c r="KYQ33" s="31"/>
      <c r="KYR33" s="31"/>
      <c r="KYS33" s="31"/>
      <c r="KYT33" s="31"/>
      <c r="KYU33" s="31"/>
      <c r="KYV33" s="31"/>
      <c r="KYW33" s="31"/>
      <c r="KYX33" s="31"/>
      <c r="KYY33" s="31"/>
      <c r="KYZ33" s="31"/>
      <c r="KZA33" s="31"/>
      <c r="KZB33" s="31"/>
      <c r="KZC33" s="31"/>
      <c r="KZD33" s="31"/>
      <c r="KZE33" s="31"/>
      <c r="KZF33" s="31"/>
      <c r="KZG33" s="31"/>
      <c r="KZH33" s="31"/>
      <c r="KZI33" s="31"/>
      <c r="KZJ33" s="31"/>
      <c r="KZK33" s="31"/>
      <c r="KZL33" s="31"/>
      <c r="KZM33" s="31"/>
      <c r="KZN33" s="31"/>
      <c r="KZO33" s="31"/>
      <c r="KZP33" s="31"/>
      <c r="KZQ33" s="31"/>
      <c r="KZR33" s="31"/>
      <c r="KZS33" s="31"/>
      <c r="KZT33" s="31"/>
      <c r="KZU33" s="31"/>
      <c r="KZV33" s="31"/>
      <c r="KZW33" s="31"/>
      <c r="KZX33" s="31"/>
      <c r="KZY33" s="31"/>
      <c r="KZZ33" s="31"/>
      <c r="LAA33" s="31"/>
      <c r="LAB33" s="31"/>
      <c r="LAC33" s="31"/>
      <c r="LAD33" s="31"/>
      <c r="LAE33" s="31"/>
      <c r="LAF33" s="31"/>
      <c r="LAG33" s="31"/>
      <c r="LAH33" s="31"/>
      <c r="LAI33" s="31"/>
      <c r="LAJ33" s="31"/>
      <c r="LAK33" s="31"/>
      <c r="LAL33" s="31"/>
      <c r="LAM33" s="31"/>
      <c r="LAN33" s="31"/>
      <c r="LAO33" s="31"/>
      <c r="LAP33" s="31"/>
      <c r="LAQ33" s="31"/>
      <c r="LAR33" s="31"/>
      <c r="LAS33" s="31"/>
      <c r="LAT33" s="31"/>
      <c r="LAU33" s="31"/>
      <c r="LAV33" s="31"/>
      <c r="LAW33" s="31"/>
      <c r="LAX33" s="31"/>
      <c r="LAY33" s="31"/>
      <c r="LAZ33" s="31"/>
      <c r="LBA33" s="31"/>
      <c r="LBB33" s="31"/>
      <c r="LBC33" s="31"/>
      <c r="LBD33" s="31"/>
      <c r="LBE33" s="31"/>
      <c r="LBF33" s="31"/>
      <c r="LBG33" s="31"/>
      <c r="LBH33" s="31"/>
      <c r="LBI33" s="31"/>
      <c r="LBJ33" s="31"/>
      <c r="LBK33" s="31"/>
      <c r="LBL33" s="31"/>
      <c r="LBM33" s="31"/>
      <c r="LBN33" s="31"/>
      <c r="LBO33" s="31"/>
      <c r="LBP33" s="31"/>
      <c r="LBQ33" s="31"/>
      <c r="LBR33" s="31"/>
      <c r="LBS33" s="31"/>
      <c r="LBT33" s="31"/>
      <c r="LBU33" s="31"/>
      <c r="LBV33" s="31"/>
      <c r="LBW33" s="31"/>
      <c r="LBX33" s="31"/>
      <c r="LBY33" s="31"/>
      <c r="LBZ33" s="31"/>
      <c r="LCA33" s="31"/>
      <c r="LCB33" s="31"/>
      <c r="LCC33" s="31"/>
      <c r="LCD33" s="31"/>
      <c r="LCE33" s="31"/>
      <c r="LCF33" s="31"/>
      <c r="LCG33" s="31"/>
      <c r="LCH33" s="31"/>
      <c r="LCI33" s="31"/>
      <c r="LCJ33" s="31"/>
      <c r="LCK33" s="31"/>
      <c r="LCL33" s="31"/>
      <c r="LCM33" s="31"/>
      <c r="LCN33" s="31"/>
      <c r="LCO33" s="31"/>
      <c r="LCP33" s="31"/>
      <c r="LCQ33" s="31"/>
      <c r="LCR33" s="31"/>
      <c r="LCS33" s="31"/>
      <c r="LCT33" s="31"/>
      <c r="LCU33" s="31"/>
      <c r="LCV33" s="31"/>
      <c r="LCW33" s="31"/>
      <c r="LCX33" s="31"/>
      <c r="LCY33" s="31"/>
      <c r="LCZ33" s="31"/>
      <c r="LDA33" s="31"/>
      <c r="LDB33" s="31"/>
      <c r="LDC33" s="31"/>
      <c r="LDD33" s="31"/>
      <c r="LDE33" s="31"/>
      <c r="LDF33" s="31"/>
      <c r="LDG33" s="31"/>
      <c r="LDH33" s="31"/>
      <c r="LDI33" s="31"/>
      <c r="LDJ33" s="31"/>
      <c r="LDK33" s="31"/>
      <c r="LDL33" s="31"/>
      <c r="LDM33" s="31"/>
      <c r="LDN33" s="31"/>
      <c r="LDO33" s="31"/>
      <c r="LDP33" s="31"/>
      <c r="LDQ33" s="31"/>
      <c r="LDR33" s="31"/>
      <c r="LDS33" s="31"/>
      <c r="LDT33" s="31"/>
      <c r="LDU33" s="31"/>
      <c r="LDV33" s="31"/>
      <c r="LDW33" s="31"/>
      <c r="LDX33" s="31"/>
      <c r="LDY33" s="31"/>
      <c r="LDZ33" s="31"/>
      <c r="LEA33" s="31"/>
      <c r="LEB33" s="31"/>
      <c r="LEC33" s="31"/>
      <c r="LED33" s="31"/>
      <c r="LEE33" s="31"/>
      <c r="LEF33" s="31"/>
      <c r="LEG33" s="31"/>
      <c r="LEH33" s="31"/>
      <c r="LEI33" s="31"/>
      <c r="LEJ33" s="31"/>
      <c r="LEK33" s="31"/>
      <c r="LEL33" s="31"/>
      <c r="LEM33" s="31"/>
      <c r="LEN33" s="31"/>
      <c r="LEO33" s="31"/>
      <c r="LEP33" s="31"/>
      <c r="LEQ33" s="31"/>
      <c r="LER33" s="31"/>
      <c r="LES33" s="31"/>
      <c r="LET33" s="31"/>
      <c r="LEU33" s="31"/>
      <c r="LEV33" s="31"/>
      <c r="LEW33" s="31"/>
      <c r="LEX33" s="31"/>
      <c r="LEY33" s="31"/>
      <c r="LEZ33" s="31"/>
      <c r="LFA33" s="31"/>
      <c r="LFB33" s="31"/>
      <c r="LFC33" s="31"/>
      <c r="LFD33" s="31"/>
      <c r="LFE33" s="31"/>
      <c r="LFF33" s="31"/>
      <c r="LFG33" s="31"/>
      <c r="LFH33" s="31"/>
      <c r="LFI33" s="31"/>
      <c r="LFJ33" s="31"/>
      <c r="LFK33" s="31"/>
      <c r="LFL33" s="31"/>
      <c r="LFM33" s="31"/>
      <c r="LFN33" s="31"/>
      <c r="LFO33" s="31"/>
      <c r="LFP33" s="31"/>
      <c r="LFQ33" s="31"/>
      <c r="LFR33" s="31"/>
      <c r="LFS33" s="31"/>
      <c r="LFT33" s="31"/>
      <c r="LFU33" s="31"/>
      <c r="LFV33" s="31"/>
      <c r="LFW33" s="31"/>
      <c r="LFX33" s="31"/>
      <c r="LFY33" s="31"/>
      <c r="LFZ33" s="31"/>
      <c r="LGA33" s="31"/>
      <c r="LGB33" s="31"/>
      <c r="LGC33" s="31"/>
      <c r="LGD33" s="31"/>
      <c r="LGE33" s="31"/>
      <c r="LGF33" s="31"/>
      <c r="LGG33" s="31"/>
      <c r="LGH33" s="31"/>
      <c r="LGI33" s="31"/>
      <c r="LGJ33" s="31"/>
      <c r="LGK33" s="31"/>
      <c r="LGL33" s="31"/>
      <c r="LGM33" s="31"/>
      <c r="LGN33" s="31"/>
      <c r="LGO33" s="31"/>
      <c r="LGP33" s="31"/>
      <c r="LGQ33" s="31"/>
      <c r="LGR33" s="31"/>
      <c r="LGS33" s="31"/>
      <c r="LGT33" s="31"/>
      <c r="LGU33" s="31"/>
      <c r="LGV33" s="31"/>
      <c r="LGW33" s="31"/>
      <c r="LGX33" s="31"/>
      <c r="LGY33" s="31"/>
      <c r="LGZ33" s="31"/>
      <c r="LHA33" s="31"/>
      <c r="LHB33" s="31"/>
      <c r="LHC33" s="31"/>
      <c r="LHD33" s="31"/>
      <c r="LHE33" s="31"/>
      <c r="LHF33" s="31"/>
      <c r="LHG33" s="31"/>
      <c r="LHH33" s="31"/>
      <c r="LHI33" s="31"/>
      <c r="LHJ33" s="31"/>
      <c r="LHK33" s="31"/>
      <c r="LHL33" s="31"/>
      <c r="LHM33" s="31"/>
      <c r="LHN33" s="31"/>
      <c r="LHO33" s="31"/>
      <c r="LHP33" s="31"/>
      <c r="LHQ33" s="31"/>
      <c r="LHR33" s="31"/>
      <c r="LHS33" s="31"/>
      <c r="LHT33" s="31"/>
      <c r="LHU33" s="31"/>
      <c r="LHV33" s="31"/>
      <c r="LHW33" s="31"/>
      <c r="LHX33" s="31"/>
      <c r="LHY33" s="31"/>
      <c r="LHZ33" s="31"/>
      <c r="LIA33" s="31"/>
      <c r="LIB33" s="31"/>
      <c r="LIC33" s="31"/>
      <c r="LID33" s="31"/>
      <c r="LIE33" s="31"/>
      <c r="LIF33" s="31"/>
      <c r="LIG33" s="31"/>
      <c r="LIH33" s="31"/>
      <c r="LII33" s="31"/>
      <c r="LIJ33" s="31"/>
      <c r="LIK33" s="31"/>
      <c r="LIL33" s="31"/>
      <c r="LIM33" s="31"/>
      <c r="LIN33" s="31"/>
      <c r="LIO33" s="31"/>
      <c r="LIP33" s="31"/>
      <c r="LIQ33" s="31"/>
      <c r="LIR33" s="31"/>
      <c r="LIS33" s="31"/>
      <c r="LIT33" s="31"/>
      <c r="LIU33" s="31"/>
      <c r="LIV33" s="31"/>
      <c r="LIW33" s="31"/>
      <c r="LIX33" s="31"/>
      <c r="LIY33" s="31"/>
      <c r="LIZ33" s="31"/>
      <c r="LJA33" s="31"/>
      <c r="LJB33" s="31"/>
      <c r="LJC33" s="31"/>
      <c r="LJD33" s="31"/>
      <c r="LJE33" s="31"/>
      <c r="LJF33" s="31"/>
      <c r="LJG33" s="31"/>
      <c r="LJH33" s="31"/>
      <c r="LJI33" s="31"/>
      <c r="LJJ33" s="31"/>
      <c r="LJK33" s="31"/>
      <c r="LJL33" s="31"/>
      <c r="LJM33" s="31"/>
      <c r="LJN33" s="31"/>
      <c r="LJO33" s="31"/>
      <c r="LJP33" s="31"/>
      <c r="LJQ33" s="31"/>
      <c r="LJR33" s="31"/>
      <c r="LJS33" s="31"/>
      <c r="LJT33" s="31"/>
      <c r="LJU33" s="31"/>
      <c r="LJV33" s="31"/>
      <c r="LJW33" s="31"/>
      <c r="LJX33" s="31"/>
      <c r="LJY33" s="31"/>
      <c r="LJZ33" s="31"/>
      <c r="LKA33" s="31"/>
      <c r="LKB33" s="31"/>
      <c r="LKC33" s="31"/>
      <c r="LKD33" s="31"/>
      <c r="LKE33" s="31"/>
      <c r="LKF33" s="31"/>
      <c r="LKG33" s="31"/>
      <c r="LKH33" s="31"/>
      <c r="LKI33" s="31"/>
      <c r="LKJ33" s="31"/>
      <c r="LKK33" s="31"/>
      <c r="LKL33" s="31"/>
      <c r="LKM33" s="31"/>
      <c r="LKN33" s="31"/>
      <c r="LKO33" s="31"/>
      <c r="LKP33" s="31"/>
      <c r="LKQ33" s="31"/>
      <c r="LKR33" s="31"/>
      <c r="LKS33" s="31"/>
      <c r="LKT33" s="31"/>
      <c r="LKU33" s="31"/>
      <c r="LKV33" s="31"/>
      <c r="LKW33" s="31"/>
      <c r="LKX33" s="31"/>
      <c r="LKY33" s="31"/>
      <c r="LKZ33" s="31"/>
      <c r="LLA33" s="31"/>
      <c r="LLB33" s="31"/>
      <c r="LLC33" s="31"/>
      <c r="LLD33" s="31"/>
      <c r="LLE33" s="31"/>
      <c r="LLF33" s="31"/>
      <c r="LLG33" s="31"/>
      <c r="LLH33" s="31"/>
      <c r="LLI33" s="31"/>
      <c r="LLJ33" s="31"/>
      <c r="LLK33" s="31"/>
      <c r="LLL33" s="31"/>
      <c r="LLM33" s="31"/>
      <c r="LLN33" s="31"/>
      <c r="LLO33" s="31"/>
      <c r="LLP33" s="31"/>
      <c r="LLQ33" s="31"/>
      <c r="LLR33" s="31"/>
      <c r="LLS33" s="31"/>
      <c r="LLT33" s="31"/>
      <c r="LLU33" s="31"/>
      <c r="LLV33" s="31"/>
      <c r="LLW33" s="31"/>
      <c r="LLX33" s="31"/>
      <c r="LLY33" s="31"/>
      <c r="LLZ33" s="31"/>
      <c r="LMA33" s="31"/>
      <c r="LMB33" s="31"/>
      <c r="LMC33" s="31"/>
      <c r="LMD33" s="31"/>
      <c r="LME33" s="31"/>
      <c r="LMF33" s="31"/>
      <c r="LMG33" s="31"/>
      <c r="LMH33" s="31"/>
      <c r="LMI33" s="31"/>
      <c r="LMJ33" s="31"/>
      <c r="LMK33" s="31"/>
      <c r="LML33" s="31"/>
      <c r="LMM33" s="31"/>
      <c r="LMN33" s="31"/>
      <c r="LMO33" s="31"/>
      <c r="LMP33" s="31"/>
      <c r="LMQ33" s="31"/>
      <c r="LMR33" s="31"/>
      <c r="LMS33" s="31"/>
      <c r="LMT33" s="31"/>
      <c r="LMU33" s="31"/>
      <c r="LMV33" s="31"/>
      <c r="LMW33" s="31"/>
      <c r="LMX33" s="31"/>
      <c r="LMY33" s="31"/>
      <c r="LMZ33" s="31"/>
      <c r="LNA33" s="31"/>
      <c r="LNB33" s="31"/>
      <c r="LNC33" s="31"/>
      <c r="LND33" s="31"/>
      <c r="LNE33" s="31"/>
      <c r="LNF33" s="31"/>
      <c r="LNG33" s="31"/>
      <c r="LNH33" s="31"/>
      <c r="LNI33" s="31"/>
      <c r="LNJ33" s="31"/>
      <c r="LNK33" s="31"/>
      <c r="LNL33" s="31"/>
      <c r="LNM33" s="31"/>
      <c r="LNN33" s="31"/>
      <c r="LNO33" s="31"/>
      <c r="LNP33" s="31"/>
      <c r="LNQ33" s="31"/>
      <c r="LNR33" s="31"/>
      <c r="LNS33" s="31"/>
      <c r="LNT33" s="31"/>
      <c r="LNU33" s="31"/>
      <c r="LNV33" s="31"/>
      <c r="LNW33" s="31"/>
      <c r="LNX33" s="31"/>
      <c r="LNY33" s="31"/>
      <c r="LNZ33" s="31"/>
      <c r="LOA33" s="31"/>
      <c r="LOB33" s="31"/>
      <c r="LOC33" s="31"/>
      <c r="LOD33" s="31"/>
      <c r="LOE33" s="31"/>
      <c r="LOF33" s="31"/>
      <c r="LOG33" s="31"/>
      <c r="LOH33" s="31"/>
      <c r="LOI33" s="31"/>
      <c r="LOJ33" s="31"/>
      <c r="LOK33" s="31"/>
      <c r="LOL33" s="31"/>
      <c r="LOM33" s="31"/>
      <c r="LON33" s="31"/>
      <c r="LOO33" s="31"/>
      <c r="LOP33" s="31"/>
      <c r="LOQ33" s="31"/>
      <c r="LOR33" s="31"/>
      <c r="LOS33" s="31"/>
      <c r="LOT33" s="31"/>
      <c r="LOU33" s="31"/>
      <c r="LOV33" s="31"/>
      <c r="LOW33" s="31"/>
      <c r="LOX33" s="31"/>
      <c r="LOY33" s="31"/>
      <c r="LOZ33" s="31"/>
      <c r="LPA33" s="31"/>
      <c r="LPB33" s="31"/>
      <c r="LPC33" s="31"/>
      <c r="LPD33" s="31"/>
      <c r="LPE33" s="31"/>
      <c r="LPF33" s="31"/>
      <c r="LPG33" s="31"/>
      <c r="LPH33" s="31"/>
      <c r="LPI33" s="31"/>
      <c r="LPJ33" s="31"/>
      <c r="LPK33" s="31"/>
      <c r="LPL33" s="31"/>
      <c r="LPM33" s="31"/>
      <c r="LPN33" s="31"/>
      <c r="LPO33" s="31"/>
      <c r="LPP33" s="31"/>
      <c r="LPQ33" s="31"/>
      <c r="LPR33" s="31"/>
      <c r="LPS33" s="31"/>
      <c r="LPT33" s="31"/>
      <c r="LPU33" s="31"/>
      <c r="LPV33" s="31"/>
      <c r="LPW33" s="31"/>
      <c r="LPX33" s="31"/>
      <c r="LPY33" s="31"/>
      <c r="LPZ33" s="31"/>
      <c r="LQA33" s="31"/>
      <c r="LQB33" s="31"/>
      <c r="LQC33" s="31"/>
      <c r="LQD33" s="31"/>
      <c r="LQE33" s="31"/>
      <c r="LQF33" s="31"/>
      <c r="LQG33" s="31"/>
      <c r="LQH33" s="31"/>
      <c r="LQI33" s="31"/>
      <c r="LQJ33" s="31"/>
      <c r="LQK33" s="31"/>
      <c r="LQL33" s="31"/>
      <c r="LQM33" s="31"/>
      <c r="LQN33" s="31"/>
      <c r="LQO33" s="31"/>
      <c r="LQP33" s="31"/>
      <c r="LQQ33" s="31"/>
      <c r="LQR33" s="31"/>
      <c r="LQS33" s="31"/>
      <c r="LQT33" s="31"/>
      <c r="LQU33" s="31"/>
      <c r="LQV33" s="31"/>
      <c r="LQW33" s="31"/>
      <c r="LQX33" s="31"/>
      <c r="LQY33" s="31"/>
      <c r="LQZ33" s="31"/>
      <c r="LRA33" s="31"/>
      <c r="LRB33" s="31"/>
      <c r="LRC33" s="31"/>
      <c r="LRD33" s="31"/>
      <c r="LRE33" s="31"/>
      <c r="LRF33" s="31"/>
      <c r="LRG33" s="31"/>
      <c r="LRH33" s="31"/>
      <c r="LRI33" s="31"/>
      <c r="LRJ33" s="31"/>
      <c r="LRK33" s="31"/>
      <c r="LRL33" s="31"/>
      <c r="LRM33" s="31"/>
      <c r="LRN33" s="31"/>
      <c r="LRO33" s="31"/>
      <c r="LRP33" s="31"/>
      <c r="LRQ33" s="31"/>
      <c r="LRR33" s="31"/>
      <c r="LRS33" s="31"/>
      <c r="LRT33" s="31"/>
      <c r="LRU33" s="31"/>
      <c r="LRV33" s="31"/>
      <c r="LRW33" s="31"/>
      <c r="LRX33" s="31"/>
      <c r="LRY33" s="31"/>
      <c r="LRZ33" s="31"/>
      <c r="LSA33" s="31"/>
      <c r="LSB33" s="31"/>
      <c r="LSC33" s="31"/>
      <c r="LSD33" s="31"/>
      <c r="LSE33" s="31"/>
      <c r="LSF33" s="31"/>
      <c r="LSG33" s="31"/>
      <c r="LSH33" s="31"/>
      <c r="LSI33" s="31"/>
      <c r="LSJ33" s="31"/>
      <c r="LSK33" s="31"/>
      <c r="LSL33" s="31"/>
      <c r="LSM33" s="31"/>
      <c r="LSN33" s="31"/>
      <c r="LSO33" s="31"/>
      <c r="LSP33" s="31"/>
      <c r="LSQ33" s="31"/>
      <c r="LSR33" s="31"/>
      <c r="LSS33" s="31"/>
      <c r="LST33" s="31"/>
      <c r="LSU33" s="31"/>
      <c r="LSV33" s="31"/>
      <c r="LSW33" s="31"/>
      <c r="LSX33" s="31"/>
      <c r="LSY33" s="31"/>
      <c r="LSZ33" s="31"/>
      <c r="LTA33" s="31"/>
      <c r="LTB33" s="31"/>
      <c r="LTC33" s="31"/>
      <c r="LTD33" s="31"/>
      <c r="LTE33" s="31"/>
      <c r="LTF33" s="31"/>
      <c r="LTG33" s="31"/>
      <c r="LTH33" s="31"/>
      <c r="LTI33" s="31"/>
      <c r="LTJ33" s="31"/>
      <c r="LTK33" s="31"/>
      <c r="LTL33" s="31"/>
      <c r="LTM33" s="31"/>
      <c r="LTN33" s="31"/>
      <c r="LTO33" s="31"/>
      <c r="LTP33" s="31"/>
      <c r="LTQ33" s="31"/>
      <c r="LTR33" s="31"/>
      <c r="LTS33" s="31"/>
      <c r="LTT33" s="31"/>
      <c r="LTU33" s="31"/>
      <c r="LTV33" s="31"/>
      <c r="LTW33" s="31"/>
      <c r="LTX33" s="31"/>
      <c r="LTY33" s="31"/>
      <c r="LTZ33" s="31"/>
      <c r="LUA33" s="31"/>
      <c r="LUB33" s="31"/>
      <c r="LUC33" s="31"/>
      <c r="LUD33" s="31"/>
      <c r="LUE33" s="31"/>
      <c r="LUF33" s="31"/>
      <c r="LUG33" s="31"/>
      <c r="LUH33" s="31"/>
      <c r="LUI33" s="31"/>
      <c r="LUJ33" s="31"/>
      <c r="LUK33" s="31"/>
      <c r="LUL33" s="31"/>
      <c r="LUM33" s="31"/>
      <c r="LUN33" s="31"/>
      <c r="LUO33" s="31"/>
      <c r="LUP33" s="31"/>
      <c r="LUQ33" s="31"/>
      <c r="LUR33" s="31"/>
      <c r="LUS33" s="31"/>
      <c r="LUT33" s="31"/>
      <c r="LUU33" s="31"/>
      <c r="LUV33" s="31"/>
      <c r="LUW33" s="31"/>
      <c r="LUX33" s="31"/>
      <c r="LUY33" s="31"/>
      <c r="LUZ33" s="31"/>
      <c r="LVA33" s="31"/>
      <c r="LVB33" s="31"/>
      <c r="LVC33" s="31"/>
      <c r="LVD33" s="31"/>
      <c r="LVE33" s="31"/>
      <c r="LVF33" s="31"/>
      <c r="LVG33" s="31"/>
      <c r="LVH33" s="31"/>
      <c r="LVI33" s="31"/>
      <c r="LVJ33" s="31"/>
      <c r="LVK33" s="31"/>
      <c r="LVL33" s="31"/>
      <c r="LVM33" s="31"/>
      <c r="LVN33" s="31"/>
      <c r="LVO33" s="31"/>
      <c r="LVP33" s="31"/>
      <c r="LVQ33" s="31"/>
      <c r="LVR33" s="31"/>
      <c r="LVS33" s="31"/>
      <c r="LVT33" s="31"/>
      <c r="LVU33" s="31"/>
      <c r="LVV33" s="31"/>
      <c r="LVW33" s="31"/>
      <c r="LVX33" s="31"/>
      <c r="LVY33" s="31"/>
      <c r="LVZ33" s="31"/>
      <c r="LWA33" s="31"/>
      <c r="LWB33" s="31"/>
      <c r="LWC33" s="31"/>
      <c r="LWD33" s="31"/>
      <c r="LWE33" s="31"/>
      <c r="LWF33" s="31"/>
      <c r="LWG33" s="31"/>
      <c r="LWH33" s="31"/>
      <c r="LWI33" s="31"/>
      <c r="LWJ33" s="31"/>
      <c r="LWK33" s="31"/>
      <c r="LWL33" s="31"/>
      <c r="LWM33" s="31"/>
      <c r="LWN33" s="31"/>
      <c r="LWO33" s="31"/>
      <c r="LWP33" s="31"/>
      <c r="LWQ33" s="31"/>
      <c r="LWR33" s="31"/>
      <c r="LWS33" s="31"/>
      <c r="LWT33" s="31"/>
      <c r="LWU33" s="31"/>
      <c r="LWV33" s="31"/>
      <c r="LWW33" s="31"/>
      <c r="LWX33" s="31"/>
      <c r="LWY33" s="31"/>
      <c r="LWZ33" s="31"/>
      <c r="LXA33" s="31"/>
      <c r="LXB33" s="31"/>
      <c r="LXC33" s="31"/>
      <c r="LXD33" s="31"/>
      <c r="LXE33" s="31"/>
      <c r="LXF33" s="31"/>
      <c r="LXG33" s="31"/>
      <c r="LXH33" s="31"/>
      <c r="LXI33" s="31"/>
      <c r="LXJ33" s="31"/>
      <c r="LXK33" s="31"/>
      <c r="LXL33" s="31"/>
      <c r="LXM33" s="31"/>
      <c r="LXN33" s="31"/>
      <c r="LXO33" s="31"/>
      <c r="LXP33" s="31"/>
      <c r="LXQ33" s="31"/>
      <c r="LXR33" s="31"/>
      <c r="LXS33" s="31"/>
      <c r="LXT33" s="31"/>
      <c r="LXU33" s="31"/>
      <c r="LXV33" s="31"/>
      <c r="LXW33" s="31"/>
      <c r="LXX33" s="31"/>
      <c r="LXY33" s="31"/>
      <c r="LXZ33" s="31"/>
      <c r="LYA33" s="31"/>
      <c r="LYB33" s="31"/>
      <c r="LYC33" s="31"/>
      <c r="LYD33" s="31"/>
      <c r="LYE33" s="31"/>
      <c r="LYF33" s="31"/>
      <c r="LYG33" s="31"/>
      <c r="LYH33" s="31"/>
      <c r="LYI33" s="31"/>
      <c r="LYJ33" s="31"/>
      <c r="LYK33" s="31"/>
      <c r="LYL33" s="31"/>
      <c r="LYM33" s="31"/>
      <c r="LYN33" s="31"/>
      <c r="LYO33" s="31"/>
      <c r="LYP33" s="31"/>
      <c r="LYQ33" s="31"/>
      <c r="LYR33" s="31"/>
      <c r="LYS33" s="31"/>
      <c r="LYT33" s="31"/>
      <c r="LYU33" s="31"/>
      <c r="LYV33" s="31"/>
      <c r="LYW33" s="31"/>
      <c r="LYX33" s="31"/>
      <c r="LYY33" s="31"/>
      <c r="LYZ33" s="31"/>
      <c r="LZA33" s="31"/>
      <c r="LZB33" s="31"/>
      <c r="LZC33" s="31"/>
      <c r="LZD33" s="31"/>
      <c r="LZE33" s="31"/>
      <c r="LZF33" s="31"/>
      <c r="LZG33" s="31"/>
      <c r="LZH33" s="31"/>
      <c r="LZI33" s="31"/>
      <c r="LZJ33" s="31"/>
      <c r="LZK33" s="31"/>
      <c r="LZL33" s="31"/>
      <c r="LZM33" s="31"/>
      <c r="LZN33" s="31"/>
      <c r="LZO33" s="31"/>
      <c r="LZP33" s="31"/>
      <c r="LZQ33" s="31"/>
      <c r="LZR33" s="31"/>
      <c r="LZS33" s="31"/>
      <c r="LZT33" s="31"/>
      <c r="LZU33" s="31"/>
      <c r="LZV33" s="31"/>
      <c r="LZW33" s="31"/>
      <c r="LZX33" s="31"/>
      <c r="LZY33" s="31"/>
      <c r="LZZ33" s="31"/>
      <c r="MAA33" s="31"/>
      <c r="MAB33" s="31"/>
      <c r="MAC33" s="31"/>
      <c r="MAD33" s="31"/>
      <c r="MAE33" s="31"/>
      <c r="MAF33" s="31"/>
      <c r="MAG33" s="31"/>
      <c r="MAH33" s="31"/>
      <c r="MAI33" s="31"/>
      <c r="MAJ33" s="31"/>
      <c r="MAK33" s="31"/>
      <c r="MAL33" s="31"/>
      <c r="MAM33" s="31"/>
      <c r="MAN33" s="31"/>
      <c r="MAO33" s="31"/>
      <c r="MAP33" s="31"/>
      <c r="MAQ33" s="31"/>
      <c r="MAR33" s="31"/>
      <c r="MAS33" s="31"/>
      <c r="MAT33" s="31"/>
      <c r="MAU33" s="31"/>
      <c r="MAV33" s="31"/>
      <c r="MAW33" s="31"/>
      <c r="MAX33" s="31"/>
      <c r="MAY33" s="31"/>
      <c r="MAZ33" s="31"/>
      <c r="MBA33" s="31"/>
      <c r="MBB33" s="31"/>
      <c r="MBC33" s="31"/>
      <c r="MBD33" s="31"/>
      <c r="MBE33" s="31"/>
      <c r="MBF33" s="31"/>
      <c r="MBG33" s="31"/>
      <c r="MBH33" s="31"/>
      <c r="MBI33" s="31"/>
      <c r="MBJ33" s="31"/>
      <c r="MBK33" s="31"/>
      <c r="MBL33" s="31"/>
      <c r="MBM33" s="31"/>
      <c r="MBN33" s="31"/>
      <c r="MBO33" s="31"/>
      <c r="MBP33" s="31"/>
      <c r="MBQ33" s="31"/>
      <c r="MBR33" s="31"/>
      <c r="MBS33" s="31"/>
      <c r="MBT33" s="31"/>
      <c r="MBU33" s="31"/>
      <c r="MBV33" s="31"/>
      <c r="MBW33" s="31"/>
      <c r="MBX33" s="31"/>
      <c r="MBY33" s="31"/>
      <c r="MBZ33" s="31"/>
      <c r="MCA33" s="31"/>
      <c r="MCB33" s="31"/>
      <c r="MCC33" s="31"/>
      <c r="MCD33" s="31"/>
      <c r="MCE33" s="31"/>
      <c r="MCF33" s="31"/>
      <c r="MCG33" s="31"/>
      <c r="MCH33" s="31"/>
      <c r="MCI33" s="31"/>
      <c r="MCJ33" s="31"/>
      <c r="MCK33" s="31"/>
      <c r="MCL33" s="31"/>
      <c r="MCM33" s="31"/>
      <c r="MCN33" s="31"/>
      <c r="MCO33" s="31"/>
      <c r="MCP33" s="31"/>
      <c r="MCQ33" s="31"/>
      <c r="MCR33" s="31"/>
      <c r="MCS33" s="31"/>
      <c r="MCT33" s="31"/>
      <c r="MCU33" s="31"/>
      <c r="MCV33" s="31"/>
      <c r="MCW33" s="31"/>
      <c r="MCX33" s="31"/>
      <c r="MCY33" s="31"/>
      <c r="MCZ33" s="31"/>
      <c r="MDA33" s="31"/>
      <c r="MDB33" s="31"/>
      <c r="MDC33" s="31"/>
      <c r="MDD33" s="31"/>
      <c r="MDE33" s="31"/>
      <c r="MDF33" s="31"/>
      <c r="MDG33" s="31"/>
      <c r="MDH33" s="31"/>
      <c r="MDI33" s="31"/>
      <c r="MDJ33" s="31"/>
      <c r="MDK33" s="31"/>
      <c r="MDL33" s="31"/>
      <c r="MDM33" s="31"/>
      <c r="MDN33" s="31"/>
      <c r="MDO33" s="31"/>
      <c r="MDP33" s="31"/>
      <c r="MDQ33" s="31"/>
      <c r="MDR33" s="31"/>
      <c r="MDS33" s="31"/>
      <c r="MDT33" s="31"/>
      <c r="MDU33" s="31"/>
      <c r="MDV33" s="31"/>
      <c r="MDW33" s="31"/>
      <c r="MDX33" s="31"/>
      <c r="MDY33" s="31"/>
      <c r="MDZ33" s="31"/>
      <c r="MEA33" s="31"/>
      <c r="MEB33" s="31"/>
      <c r="MEC33" s="31"/>
      <c r="MED33" s="31"/>
      <c r="MEE33" s="31"/>
      <c r="MEF33" s="31"/>
      <c r="MEG33" s="31"/>
      <c r="MEH33" s="31"/>
      <c r="MEI33" s="31"/>
      <c r="MEJ33" s="31"/>
      <c r="MEK33" s="31"/>
      <c r="MEL33" s="31"/>
      <c r="MEM33" s="31"/>
      <c r="MEN33" s="31"/>
      <c r="MEO33" s="31"/>
      <c r="MEP33" s="31"/>
      <c r="MEQ33" s="31"/>
      <c r="MER33" s="31"/>
      <c r="MES33" s="31"/>
      <c r="MET33" s="31"/>
      <c r="MEU33" s="31"/>
      <c r="MEV33" s="31"/>
      <c r="MEW33" s="31"/>
      <c r="MEX33" s="31"/>
      <c r="MEY33" s="31"/>
      <c r="MEZ33" s="31"/>
      <c r="MFA33" s="31"/>
      <c r="MFB33" s="31"/>
      <c r="MFC33" s="31"/>
      <c r="MFD33" s="31"/>
      <c r="MFE33" s="31"/>
      <c r="MFF33" s="31"/>
      <c r="MFG33" s="31"/>
      <c r="MFH33" s="31"/>
      <c r="MFI33" s="31"/>
      <c r="MFJ33" s="31"/>
      <c r="MFK33" s="31"/>
      <c r="MFL33" s="31"/>
      <c r="MFM33" s="31"/>
      <c r="MFN33" s="31"/>
      <c r="MFO33" s="31"/>
      <c r="MFP33" s="31"/>
      <c r="MFQ33" s="31"/>
      <c r="MFR33" s="31"/>
      <c r="MFS33" s="31"/>
      <c r="MFT33" s="31"/>
      <c r="MFU33" s="31"/>
      <c r="MFV33" s="31"/>
      <c r="MFW33" s="31"/>
      <c r="MFX33" s="31"/>
      <c r="MFY33" s="31"/>
      <c r="MFZ33" s="31"/>
      <c r="MGA33" s="31"/>
      <c r="MGB33" s="31"/>
      <c r="MGC33" s="31"/>
      <c r="MGD33" s="31"/>
      <c r="MGE33" s="31"/>
      <c r="MGF33" s="31"/>
      <c r="MGG33" s="31"/>
      <c r="MGH33" s="31"/>
      <c r="MGI33" s="31"/>
      <c r="MGJ33" s="31"/>
      <c r="MGK33" s="31"/>
      <c r="MGL33" s="31"/>
      <c r="MGM33" s="31"/>
      <c r="MGN33" s="31"/>
      <c r="MGO33" s="31"/>
      <c r="MGP33" s="31"/>
      <c r="MGQ33" s="31"/>
      <c r="MGR33" s="31"/>
      <c r="MGS33" s="31"/>
      <c r="MGT33" s="31"/>
      <c r="MGU33" s="31"/>
      <c r="MGV33" s="31"/>
      <c r="MGW33" s="31"/>
      <c r="MGX33" s="31"/>
      <c r="MGY33" s="31"/>
      <c r="MGZ33" s="31"/>
      <c r="MHA33" s="31"/>
      <c r="MHB33" s="31"/>
      <c r="MHC33" s="31"/>
      <c r="MHD33" s="31"/>
      <c r="MHE33" s="31"/>
      <c r="MHF33" s="31"/>
      <c r="MHG33" s="31"/>
      <c r="MHH33" s="31"/>
      <c r="MHI33" s="31"/>
      <c r="MHJ33" s="31"/>
      <c r="MHK33" s="31"/>
      <c r="MHL33" s="31"/>
      <c r="MHM33" s="31"/>
      <c r="MHN33" s="31"/>
      <c r="MHO33" s="31"/>
      <c r="MHP33" s="31"/>
      <c r="MHQ33" s="31"/>
      <c r="MHR33" s="31"/>
      <c r="MHS33" s="31"/>
      <c r="MHT33" s="31"/>
      <c r="MHU33" s="31"/>
      <c r="MHV33" s="31"/>
      <c r="MHW33" s="31"/>
      <c r="MHX33" s="31"/>
      <c r="MHY33" s="31"/>
      <c r="MHZ33" s="31"/>
      <c r="MIA33" s="31"/>
      <c r="MIB33" s="31"/>
      <c r="MIC33" s="31"/>
      <c r="MID33" s="31"/>
      <c r="MIE33" s="31"/>
      <c r="MIF33" s="31"/>
      <c r="MIG33" s="31"/>
      <c r="MIH33" s="31"/>
      <c r="MII33" s="31"/>
      <c r="MIJ33" s="31"/>
      <c r="MIK33" s="31"/>
      <c r="MIL33" s="31"/>
      <c r="MIM33" s="31"/>
      <c r="MIN33" s="31"/>
      <c r="MIO33" s="31"/>
      <c r="MIP33" s="31"/>
      <c r="MIQ33" s="31"/>
      <c r="MIR33" s="31"/>
      <c r="MIS33" s="31"/>
      <c r="MIT33" s="31"/>
      <c r="MIU33" s="31"/>
      <c r="MIV33" s="31"/>
      <c r="MIW33" s="31"/>
      <c r="MIX33" s="31"/>
      <c r="MIY33" s="31"/>
      <c r="MIZ33" s="31"/>
      <c r="MJA33" s="31"/>
      <c r="MJB33" s="31"/>
      <c r="MJC33" s="31"/>
      <c r="MJD33" s="31"/>
      <c r="MJE33" s="31"/>
      <c r="MJF33" s="31"/>
      <c r="MJG33" s="31"/>
      <c r="MJH33" s="31"/>
      <c r="MJI33" s="31"/>
      <c r="MJJ33" s="31"/>
      <c r="MJK33" s="31"/>
      <c r="MJL33" s="31"/>
      <c r="MJM33" s="31"/>
      <c r="MJN33" s="31"/>
      <c r="MJO33" s="31"/>
      <c r="MJP33" s="31"/>
      <c r="MJQ33" s="31"/>
      <c r="MJR33" s="31"/>
      <c r="MJS33" s="31"/>
      <c r="MJT33" s="31"/>
      <c r="MJU33" s="31"/>
      <c r="MJV33" s="31"/>
      <c r="MJW33" s="31"/>
      <c r="MJX33" s="31"/>
      <c r="MJY33" s="31"/>
      <c r="MJZ33" s="31"/>
      <c r="MKA33" s="31"/>
      <c r="MKB33" s="31"/>
      <c r="MKC33" s="31"/>
      <c r="MKD33" s="31"/>
      <c r="MKE33" s="31"/>
      <c r="MKF33" s="31"/>
      <c r="MKG33" s="31"/>
      <c r="MKH33" s="31"/>
      <c r="MKI33" s="31"/>
      <c r="MKJ33" s="31"/>
      <c r="MKK33" s="31"/>
      <c r="MKL33" s="31"/>
      <c r="MKM33" s="31"/>
      <c r="MKN33" s="31"/>
      <c r="MKO33" s="31"/>
      <c r="MKP33" s="31"/>
      <c r="MKQ33" s="31"/>
      <c r="MKR33" s="31"/>
      <c r="MKS33" s="31"/>
      <c r="MKT33" s="31"/>
      <c r="MKU33" s="31"/>
      <c r="MKV33" s="31"/>
      <c r="MKW33" s="31"/>
      <c r="MKX33" s="31"/>
      <c r="MKY33" s="31"/>
      <c r="MKZ33" s="31"/>
      <c r="MLA33" s="31"/>
      <c r="MLB33" s="31"/>
      <c r="MLC33" s="31"/>
      <c r="MLD33" s="31"/>
      <c r="MLE33" s="31"/>
      <c r="MLF33" s="31"/>
      <c r="MLG33" s="31"/>
      <c r="MLH33" s="31"/>
      <c r="MLI33" s="31"/>
      <c r="MLJ33" s="31"/>
      <c r="MLK33" s="31"/>
      <c r="MLL33" s="31"/>
      <c r="MLM33" s="31"/>
      <c r="MLN33" s="31"/>
      <c r="MLO33" s="31"/>
      <c r="MLP33" s="31"/>
      <c r="MLQ33" s="31"/>
      <c r="MLR33" s="31"/>
      <c r="MLS33" s="31"/>
      <c r="MLT33" s="31"/>
      <c r="MLU33" s="31"/>
      <c r="MLV33" s="31"/>
      <c r="MLW33" s="31"/>
      <c r="MLX33" s="31"/>
      <c r="MLY33" s="31"/>
      <c r="MLZ33" s="31"/>
      <c r="MMA33" s="31"/>
      <c r="MMB33" s="31"/>
      <c r="MMC33" s="31"/>
      <c r="MMD33" s="31"/>
      <c r="MME33" s="31"/>
      <c r="MMF33" s="31"/>
      <c r="MMG33" s="31"/>
      <c r="MMH33" s="31"/>
      <c r="MMI33" s="31"/>
      <c r="MMJ33" s="31"/>
      <c r="MMK33" s="31"/>
      <c r="MML33" s="31"/>
      <c r="MMM33" s="31"/>
      <c r="MMN33" s="31"/>
      <c r="MMO33" s="31"/>
      <c r="MMP33" s="31"/>
      <c r="MMQ33" s="31"/>
      <c r="MMR33" s="31"/>
      <c r="MMS33" s="31"/>
      <c r="MMT33" s="31"/>
      <c r="MMU33" s="31"/>
      <c r="MMV33" s="31"/>
      <c r="MMW33" s="31"/>
      <c r="MMX33" s="31"/>
      <c r="MMY33" s="31"/>
      <c r="MMZ33" s="31"/>
      <c r="MNA33" s="31"/>
      <c r="MNB33" s="31"/>
      <c r="MNC33" s="31"/>
      <c r="MND33" s="31"/>
      <c r="MNE33" s="31"/>
      <c r="MNF33" s="31"/>
      <c r="MNG33" s="31"/>
      <c r="MNH33" s="31"/>
      <c r="MNI33" s="31"/>
      <c r="MNJ33" s="31"/>
      <c r="MNK33" s="31"/>
      <c r="MNL33" s="31"/>
      <c r="MNM33" s="31"/>
      <c r="MNN33" s="31"/>
      <c r="MNO33" s="31"/>
      <c r="MNP33" s="31"/>
      <c r="MNQ33" s="31"/>
      <c r="MNR33" s="31"/>
      <c r="MNS33" s="31"/>
      <c r="MNT33" s="31"/>
      <c r="MNU33" s="31"/>
      <c r="MNV33" s="31"/>
      <c r="MNW33" s="31"/>
      <c r="MNX33" s="31"/>
      <c r="MNY33" s="31"/>
      <c r="MNZ33" s="31"/>
      <c r="MOA33" s="31"/>
      <c r="MOB33" s="31"/>
      <c r="MOC33" s="31"/>
      <c r="MOD33" s="31"/>
      <c r="MOE33" s="31"/>
      <c r="MOF33" s="31"/>
      <c r="MOG33" s="31"/>
      <c r="MOH33" s="31"/>
      <c r="MOI33" s="31"/>
      <c r="MOJ33" s="31"/>
      <c r="MOK33" s="31"/>
      <c r="MOL33" s="31"/>
      <c r="MOM33" s="31"/>
      <c r="MON33" s="31"/>
      <c r="MOO33" s="31"/>
      <c r="MOP33" s="31"/>
      <c r="MOQ33" s="31"/>
      <c r="MOR33" s="31"/>
      <c r="MOS33" s="31"/>
      <c r="MOT33" s="31"/>
      <c r="MOU33" s="31"/>
      <c r="MOV33" s="31"/>
      <c r="MOW33" s="31"/>
      <c r="MOX33" s="31"/>
      <c r="MOY33" s="31"/>
      <c r="MOZ33" s="31"/>
      <c r="MPA33" s="31"/>
      <c r="MPB33" s="31"/>
      <c r="MPC33" s="31"/>
      <c r="MPD33" s="31"/>
      <c r="MPE33" s="31"/>
      <c r="MPF33" s="31"/>
      <c r="MPG33" s="31"/>
      <c r="MPH33" s="31"/>
      <c r="MPI33" s="31"/>
      <c r="MPJ33" s="31"/>
      <c r="MPK33" s="31"/>
      <c r="MPL33" s="31"/>
      <c r="MPM33" s="31"/>
      <c r="MPN33" s="31"/>
      <c r="MPO33" s="31"/>
      <c r="MPP33" s="31"/>
      <c r="MPQ33" s="31"/>
      <c r="MPR33" s="31"/>
      <c r="MPS33" s="31"/>
      <c r="MPT33" s="31"/>
      <c r="MPU33" s="31"/>
      <c r="MPV33" s="31"/>
      <c r="MPW33" s="31"/>
      <c r="MPX33" s="31"/>
      <c r="MPY33" s="31"/>
      <c r="MPZ33" s="31"/>
      <c r="MQA33" s="31"/>
      <c r="MQB33" s="31"/>
      <c r="MQC33" s="31"/>
      <c r="MQD33" s="31"/>
      <c r="MQE33" s="31"/>
      <c r="MQF33" s="31"/>
      <c r="MQG33" s="31"/>
      <c r="MQH33" s="31"/>
      <c r="MQI33" s="31"/>
      <c r="MQJ33" s="31"/>
      <c r="MQK33" s="31"/>
      <c r="MQL33" s="31"/>
      <c r="MQM33" s="31"/>
      <c r="MQN33" s="31"/>
      <c r="MQO33" s="31"/>
      <c r="MQP33" s="31"/>
      <c r="MQQ33" s="31"/>
      <c r="MQR33" s="31"/>
      <c r="MQS33" s="31"/>
      <c r="MQT33" s="31"/>
      <c r="MQU33" s="31"/>
      <c r="MQV33" s="31"/>
      <c r="MQW33" s="31"/>
      <c r="MQX33" s="31"/>
      <c r="MQY33" s="31"/>
      <c r="MQZ33" s="31"/>
      <c r="MRA33" s="31"/>
      <c r="MRB33" s="31"/>
      <c r="MRC33" s="31"/>
      <c r="MRD33" s="31"/>
      <c r="MRE33" s="31"/>
      <c r="MRF33" s="31"/>
      <c r="MRG33" s="31"/>
      <c r="MRH33" s="31"/>
      <c r="MRI33" s="31"/>
      <c r="MRJ33" s="31"/>
      <c r="MRK33" s="31"/>
      <c r="MRL33" s="31"/>
      <c r="MRM33" s="31"/>
      <c r="MRN33" s="31"/>
      <c r="MRO33" s="31"/>
      <c r="MRP33" s="31"/>
      <c r="MRQ33" s="31"/>
      <c r="MRR33" s="31"/>
      <c r="MRS33" s="31"/>
      <c r="MRT33" s="31"/>
      <c r="MRU33" s="31"/>
      <c r="MRV33" s="31"/>
      <c r="MRW33" s="31"/>
      <c r="MRX33" s="31"/>
      <c r="MRY33" s="31"/>
      <c r="MRZ33" s="31"/>
      <c r="MSA33" s="31"/>
      <c r="MSB33" s="31"/>
      <c r="MSC33" s="31"/>
      <c r="MSD33" s="31"/>
      <c r="MSE33" s="31"/>
      <c r="MSF33" s="31"/>
      <c r="MSG33" s="31"/>
      <c r="MSH33" s="31"/>
      <c r="MSI33" s="31"/>
      <c r="MSJ33" s="31"/>
      <c r="MSK33" s="31"/>
      <c r="MSL33" s="31"/>
      <c r="MSM33" s="31"/>
      <c r="MSN33" s="31"/>
      <c r="MSO33" s="31"/>
      <c r="MSP33" s="31"/>
      <c r="MSQ33" s="31"/>
      <c r="MSR33" s="31"/>
      <c r="MSS33" s="31"/>
      <c r="MST33" s="31"/>
      <c r="MSU33" s="31"/>
      <c r="MSV33" s="31"/>
      <c r="MSW33" s="31"/>
      <c r="MSX33" s="31"/>
      <c r="MSY33" s="31"/>
      <c r="MSZ33" s="31"/>
      <c r="MTA33" s="31"/>
      <c r="MTB33" s="31"/>
      <c r="MTC33" s="31"/>
      <c r="MTD33" s="31"/>
      <c r="MTE33" s="31"/>
      <c r="MTF33" s="31"/>
      <c r="MTG33" s="31"/>
      <c r="MTH33" s="31"/>
      <c r="MTI33" s="31"/>
      <c r="MTJ33" s="31"/>
      <c r="MTK33" s="31"/>
      <c r="MTL33" s="31"/>
      <c r="MTM33" s="31"/>
      <c r="MTN33" s="31"/>
      <c r="MTO33" s="31"/>
      <c r="MTP33" s="31"/>
      <c r="MTQ33" s="31"/>
      <c r="MTR33" s="31"/>
      <c r="MTS33" s="31"/>
      <c r="MTT33" s="31"/>
      <c r="MTU33" s="31"/>
      <c r="MTV33" s="31"/>
      <c r="MTW33" s="31"/>
      <c r="MTX33" s="31"/>
      <c r="MTY33" s="31"/>
      <c r="MTZ33" s="31"/>
      <c r="MUA33" s="31"/>
      <c r="MUB33" s="31"/>
      <c r="MUC33" s="31"/>
      <c r="MUD33" s="31"/>
      <c r="MUE33" s="31"/>
      <c r="MUF33" s="31"/>
      <c r="MUG33" s="31"/>
      <c r="MUH33" s="31"/>
      <c r="MUI33" s="31"/>
      <c r="MUJ33" s="31"/>
      <c r="MUK33" s="31"/>
      <c r="MUL33" s="31"/>
      <c r="MUM33" s="31"/>
      <c r="MUN33" s="31"/>
      <c r="MUO33" s="31"/>
      <c r="MUP33" s="31"/>
      <c r="MUQ33" s="31"/>
      <c r="MUR33" s="31"/>
      <c r="MUS33" s="31"/>
      <c r="MUT33" s="31"/>
      <c r="MUU33" s="31"/>
      <c r="MUV33" s="31"/>
      <c r="MUW33" s="31"/>
      <c r="MUX33" s="31"/>
      <c r="MUY33" s="31"/>
      <c r="MUZ33" s="31"/>
      <c r="MVA33" s="31"/>
      <c r="MVB33" s="31"/>
      <c r="MVC33" s="31"/>
      <c r="MVD33" s="31"/>
      <c r="MVE33" s="31"/>
      <c r="MVF33" s="31"/>
      <c r="MVG33" s="31"/>
      <c r="MVH33" s="31"/>
      <c r="MVI33" s="31"/>
      <c r="MVJ33" s="31"/>
      <c r="MVK33" s="31"/>
      <c r="MVL33" s="31"/>
      <c r="MVM33" s="31"/>
      <c r="MVN33" s="31"/>
      <c r="MVO33" s="31"/>
      <c r="MVP33" s="31"/>
      <c r="MVQ33" s="31"/>
      <c r="MVR33" s="31"/>
      <c r="MVS33" s="31"/>
      <c r="MVT33" s="31"/>
      <c r="MVU33" s="31"/>
      <c r="MVV33" s="31"/>
      <c r="MVW33" s="31"/>
      <c r="MVX33" s="31"/>
      <c r="MVY33" s="31"/>
      <c r="MVZ33" s="31"/>
      <c r="MWA33" s="31"/>
      <c r="MWB33" s="31"/>
      <c r="MWC33" s="31"/>
      <c r="MWD33" s="31"/>
      <c r="MWE33" s="31"/>
      <c r="MWF33" s="31"/>
      <c r="MWG33" s="31"/>
      <c r="MWH33" s="31"/>
      <c r="MWI33" s="31"/>
      <c r="MWJ33" s="31"/>
      <c r="MWK33" s="31"/>
      <c r="MWL33" s="31"/>
      <c r="MWM33" s="31"/>
      <c r="MWN33" s="31"/>
      <c r="MWO33" s="31"/>
      <c r="MWP33" s="31"/>
      <c r="MWQ33" s="31"/>
      <c r="MWR33" s="31"/>
      <c r="MWS33" s="31"/>
      <c r="MWT33" s="31"/>
      <c r="MWU33" s="31"/>
      <c r="MWV33" s="31"/>
      <c r="MWW33" s="31"/>
      <c r="MWX33" s="31"/>
      <c r="MWY33" s="31"/>
      <c r="MWZ33" s="31"/>
      <c r="MXA33" s="31"/>
      <c r="MXB33" s="31"/>
      <c r="MXC33" s="31"/>
      <c r="MXD33" s="31"/>
      <c r="MXE33" s="31"/>
      <c r="MXF33" s="31"/>
      <c r="MXG33" s="31"/>
      <c r="MXH33" s="31"/>
      <c r="MXI33" s="31"/>
      <c r="MXJ33" s="31"/>
      <c r="MXK33" s="31"/>
      <c r="MXL33" s="31"/>
      <c r="MXM33" s="31"/>
      <c r="MXN33" s="31"/>
      <c r="MXO33" s="31"/>
      <c r="MXP33" s="31"/>
      <c r="MXQ33" s="31"/>
      <c r="MXR33" s="31"/>
      <c r="MXS33" s="31"/>
      <c r="MXT33" s="31"/>
      <c r="MXU33" s="31"/>
      <c r="MXV33" s="31"/>
      <c r="MXW33" s="31"/>
      <c r="MXX33" s="31"/>
      <c r="MXY33" s="31"/>
      <c r="MXZ33" s="31"/>
      <c r="MYA33" s="31"/>
      <c r="MYB33" s="31"/>
      <c r="MYC33" s="31"/>
      <c r="MYD33" s="31"/>
      <c r="MYE33" s="31"/>
      <c r="MYF33" s="31"/>
      <c r="MYG33" s="31"/>
      <c r="MYH33" s="31"/>
      <c r="MYI33" s="31"/>
      <c r="MYJ33" s="31"/>
      <c r="MYK33" s="31"/>
      <c r="MYL33" s="31"/>
      <c r="MYM33" s="31"/>
      <c r="MYN33" s="31"/>
      <c r="MYO33" s="31"/>
      <c r="MYP33" s="31"/>
      <c r="MYQ33" s="31"/>
      <c r="MYR33" s="31"/>
      <c r="MYS33" s="31"/>
      <c r="MYT33" s="31"/>
      <c r="MYU33" s="31"/>
      <c r="MYV33" s="31"/>
      <c r="MYW33" s="31"/>
      <c r="MYX33" s="31"/>
      <c r="MYY33" s="31"/>
      <c r="MYZ33" s="31"/>
      <c r="MZA33" s="31"/>
      <c r="MZB33" s="31"/>
      <c r="MZC33" s="31"/>
      <c r="MZD33" s="31"/>
      <c r="MZE33" s="31"/>
      <c r="MZF33" s="31"/>
      <c r="MZG33" s="31"/>
      <c r="MZH33" s="31"/>
      <c r="MZI33" s="31"/>
      <c r="MZJ33" s="31"/>
      <c r="MZK33" s="31"/>
      <c r="MZL33" s="31"/>
      <c r="MZM33" s="31"/>
      <c r="MZN33" s="31"/>
      <c r="MZO33" s="31"/>
      <c r="MZP33" s="31"/>
      <c r="MZQ33" s="31"/>
      <c r="MZR33" s="31"/>
      <c r="MZS33" s="31"/>
      <c r="MZT33" s="31"/>
      <c r="MZU33" s="31"/>
      <c r="MZV33" s="31"/>
      <c r="MZW33" s="31"/>
      <c r="MZX33" s="31"/>
      <c r="MZY33" s="31"/>
      <c r="MZZ33" s="31"/>
      <c r="NAA33" s="31"/>
      <c r="NAB33" s="31"/>
      <c r="NAC33" s="31"/>
      <c r="NAD33" s="31"/>
      <c r="NAE33" s="31"/>
      <c r="NAF33" s="31"/>
      <c r="NAG33" s="31"/>
      <c r="NAH33" s="31"/>
      <c r="NAI33" s="31"/>
      <c r="NAJ33" s="31"/>
      <c r="NAK33" s="31"/>
      <c r="NAL33" s="31"/>
      <c r="NAM33" s="31"/>
      <c r="NAN33" s="31"/>
      <c r="NAO33" s="31"/>
      <c r="NAP33" s="31"/>
      <c r="NAQ33" s="31"/>
      <c r="NAR33" s="31"/>
      <c r="NAS33" s="31"/>
      <c r="NAT33" s="31"/>
      <c r="NAU33" s="31"/>
      <c r="NAV33" s="31"/>
      <c r="NAW33" s="31"/>
      <c r="NAX33" s="31"/>
      <c r="NAY33" s="31"/>
      <c r="NAZ33" s="31"/>
      <c r="NBA33" s="31"/>
      <c r="NBB33" s="31"/>
      <c r="NBC33" s="31"/>
      <c r="NBD33" s="31"/>
      <c r="NBE33" s="31"/>
      <c r="NBF33" s="31"/>
      <c r="NBG33" s="31"/>
      <c r="NBH33" s="31"/>
      <c r="NBI33" s="31"/>
      <c r="NBJ33" s="31"/>
      <c r="NBK33" s="31"/>
      <c r="NBL33" s="31"/>
      <c r="NBM33" s="31"/>
      <c r="NBN33" s="31"/>
      <c r="NBO33" s="31"/>
      <c r="NBP33" s="31"/>
      <c r="NBQ33" s="31"/>
      <c r="NBR33" s="31"/>
      <c r="NBS33" s="31"/>
      <c r="NBT33" s="31"/>
      <c r="NBU33" s="31"/>
      <c r="NBV33" s="31"/>
      <c r="NBW33" s="31"/>
      <c r="NBX33" s="31"/>
      <c r="NBY33" s="31"/>
      <c r="NBZ33" s="31"/>
      <c r="NCA33" s="31"/>
      <c r="NCB33" s="31"/>
      <c r="NCC33" s="31"/>
      <c r="NCD33" s="31"/>
      <c r="NCE33" s="31"/>
      <c r="NCF33" s="31"/>
      <c r="NCG33" s="31"/>
      <c r="NCH33" s="31"/>
      <c r="NCI33" s="31"/>
      <c r="NCJ33" s="31"/>
      <c r="NCK33" s="31"/>
      <c r="NCL33" s="31"/>
      <c r="NCM33" s="31"/>
      <c r="NCN33" s="31"/>
      <c r="NCO33" s="31"/>
      <c r="NCP33" s="31"/>
      <c r="NCQ33" s="31"/>
      <c r="NCR33" s="31"/>
      <c r="NCS33" s="31"/>
      <c r="NCT33" s="31"/>
      <c r="NCU33" s="31"/>
      <c r="NCV33" s="31"/>
      <c r="NCW33" s="31"/>
      <c r="NCX33" s="31"/>
      <c r="NCY33" s="31"/>
      <c r="NCZ33" s="31"/>
      <c r="NDA33" s="31"/>
      <c r="NDB33" s="31"/>
      <c r="NDC33" s="31"/>
      <c r="NDD33" s="31"/>
      <c r="NDE33" s="31"/>
      <c r="NDF33" s="31"/>
      <c r="NDG33" s="31"/>
      <c r="NDH33" s="31"/>
      <c r="NDI33" s="31"/>
      <c r="NDJ33" s="31"/>
      <c r="NDK33" s="31"/>
      <c r="NDL33" s="31"/>
      <c r="NDM33" s="31"/>
      <c r="NDN33" s="31"/>
      <c r="NDO33" s="31"/>
      <c r="NDP33" s="31"/>
      <c r="NDQ33" s="31"/>
      <c r="NDR33" s="31"/>
      <c r="NDS33" s="31"/>
      <c r="NDT33" s="31"/>
      <c r="NDU33" s="31"/>
      <c r="NDV33" s="31"/>
      <c r="NDW33" s="31"/>
      <c r="NDX33" s="31"/>
      <c r="NDY33" s="31"/>
      <c r="NDZ33" s="31"/>
      <c r="NEA33" s="31"/>
      <c r="NEB33" s="31"/>
      <c r="NEC33" s="31"/>
      <c r="NED33" s="31"/>
      <c r="NEE33" s="31"/>
      <c r="NEF33" s="31"/>
      <c r="NEG33" s="31"/>
      <c r="NEH33" s="31"/>
      <c r="NEI33" s="31"/>
      <c r="NEJ33" s="31"/>
      <c r="NEK33" s="31"/>
      <c r="NEL33" s="31"/>
      <c r="NEM33" s="31"/>
      <c r="NEN33" s="31"/>
      <c r="NEO33" s="31"/>
      <c r="NEP33" s="31"/>
      <c r="NEQ33" s="31"/>
      <c r="NER33" s="31"/>
      <c r="NES33" s="31"/>
      <c r="NET33" s="31"/>
      <c r="NEU33" s="31"/>
      <c r="NEV33" s="31"/>
      <c r="NEW33" s="31"/>
      <c r="NEX33" s="31"/>
      <c r="NEY33" s="31"/>
      <c r="NEZ33" s="31"/>
      <c r="NFA33" s="31"/>
      <c r="NFB33" s="31"/>
      <c r="NFC33" s="31"/>
      <c r="NFD33" s="31"/>
      <c r="NFE33" s="31"/>
      <c r="NFF33" s="31"/>
      <c r="NFG33" s="31"/>
      <c r="NFH33" s="31"/>
      <c r="NFI33" s="31"/>
      <c r="NFJ33" s="31"/>
      <c r="NFK33" s="31"/>
      <c r="NFL33" s="31"/>
      <c r="NFM33" s="31"/>
      <c r="NFN33" s="31"/>
      <c r="NFO33" s="31"/>
      <c r="NFP33" s="31"/>
      <c r="NFQ33" s="31"/>
      <c r="NFR33" s="31"/>
      <c r="NFS33" s="31"/>
      <c r="NFT33" s="31"/>
      <c r="NFU33" s="31"/>
      <c r="NFV33" s="31"/>
      <c r="NFW33" s="31"/>
      <c r="NFX33" s="31"/>
      <c r="NFY33" s="31"/>
      <c r="NFZ33" s="31"/>
      <c r="NGA33" s="31"/>
      <c r="NGB33" s="31"/>
      <c r="NGC33" s="31"/>
      <c r="NGD33" s="31"/>
      <c r="NGE33" s="31"/>
      <c r="NGF33" s="31"/>
      <c r="NGG33" s="31"/>
      <c r="NGH33" s="31"/>
      <c r="NGI33" s="31"/>
      <c r="NGJ33" s="31"/>
      <c r="NGK33" s="31"/>
      <c r="NGL33" s="31"/>
      <c r="NGM33" s="31"/>
      <c r="NGN33" s="31"/>
      <c r="NGO33" s="31"/>
      <c r="NGP33" s="31"/>
      <c r="NGQ33" s="31"/>
      <c r="NGR33" s="31"/>
      <c r="NGS33" s="31"/>
      <c r="NGT33" s="31"/>
      <c r="NGU33" s="31"/>
      <c r="NGV33" s="31"/>
      <c r="NGW33" s="31"/>
      <c r="NGX33" s="31"/>
      <c r="NGY33" s="31"/>
      <c r="NGZ33" s="31"/>
      <c r="NHA33" s="31"/>
      <c r="NHB33" s="31"/>
      <c r="NHC33" s="31"/>
      <c r="NHD33" s="31"/>
      <c r="NHE33" s="31"/>
      <c r="NHF33" s="31"/>
      <c r="NHG33" s="31"/>
      <c r="NHH33" s="31"/>
      <c r="NHI33" s="31"/>
      <c r="NHJ33" s="31"/>
      <c r="NHK33" s="31"/>
      <c r="NHL33" s="31"/>
      <c r="NHM33" s="31"/>
      <c r="NHN33" s="31"/>
      <c r="NHO33" s="31"/>
      <c r="NHP33" s="31"/>
      <c r="NHQ33" s="31"/>
      <c r="NHR33" s="31"/>
      <c r="NHS33" s="31"/>
      <c r="NHT33" s="31"/>
      <c r="NHU33" s="31"/>
      <c r="NHV33" s="31"/>
      <c r="NHW33" s="31"/>
      <c r="NHX33" s="31"/>
      <c r="NHY33" s="31"/>
      <c r="NHZ33" s="31"/>
      <c r="NIA33" s="31"/>
      <c r="NIB33" s="31"/>
      <c r="NIC33" s="31"/>
      <c r="NID33" s="31"/>
      <c r="NIE33" s="31"/>
      <c r="NIF33" s="31"/>
      <c r="NIG33" s="31"/>
      <c r="NIH33" s="31"/>
      <c r="NII33" s="31"/>
      <c r="NIJ33" s="31"/>
      <c r="NIK33" s="31"/>
      <c r="NIL33" s="31"/>
      <c r="NIM33" s="31"/>
      <c r="NIN33" s="31"/>
      <c r="NIO33" s="31"/>
      <c r="NIP33" s="31"/>
      <c r="NIQ33" s="31"/>
      <c r="NIR33" s="31"/>
      <c r="NIS33" s="31"/>
      <c r="NIT33" s="31"/>
      <c r="NIU33" s="31"/>
      <c r="NIV33" s="31"/>
      <c r="NIW33" s="31"/>
      <c r="NIX33" s="31"/>
      <c r="NIY33" s="31"/>
      <c r="NIZ33" s="31"/>
      <c r="NJA33" s="31"/>
      <c r="NJB33" s="31"/>
      <c r="NJC33" s="31"/>
      <c r="NJD33" s="31"/>
      <c r="NJE33" s="31"/>
      <c r="NJF33" s="31"/>
      <c r="NJG33" s="31"/>
      <c r="NJH33" s="31"/>
      <c r="NJI33" s="31"/>
      <c r="NJJ33" s="31"/>
      <c r="NJK33" s="31"/>
      <c r="NJL33" s="31"/>
      <c r="NJM33" s="31"/>
      <c r="NJN33" s="31"/>
      <c r="NJO33" s="31"/>
      <c r="NJP33" s="31"/>
      <c r="NJQ33" s="31"/>
      <c r="NJR33" s="31"/>
      <c r="NJS33" s="31"/>
      <c r="NJT33" s="31"/>
      <c r="NJU33" s="31"/>
      <c r="NJV33" s="31"/>
      <c r="NJW33" s="31"/>
      <c r="NJX33" s="31"/>
      <c r="NJY33" s="31"/>
      <c r="NJZ33" s="31"/>
      <c r="NKA33" s="31"/>
      <c r="NKB33" s="31"/>
      <c r="NKC33" s="31"/>
      <c r="NKD33" s="31"/>
      <c r="NKE33" s="31"/>
      <c r="NKF33" s="31"/>
      <c r="NKG33" s="31"/>
      <c r="NKH33" s="31"/>
      <c r="NKI33" s="31"/>
      <c r="NKJ33" s="31"/>
      <c r="NKK33" s="31"/>
      <c r="NKL33" s="31"/>
      <c r="NKM33" s="31"/>
      <c r="NKN33" s="31"/>
      <c r="NKO33" s="31"/>
      <c r="NKP33" s="31"/>
      <c r="NKQ33" s="31"/>
      <c r="NKR33" s="31"/>
      <c r="NKS33" s="31"/>
      <c r="NKT33" s="31"/>
      <c r="NKU33" s="31"/>
      <c r="NKV33" s="31"/>
      <c r="NKW33" s="31"/>
      <c r="NKX33" s="31"/>
      <c r="NKY33" s="31"/>
      <c r="NKZ33" s="31"/>
      <c r="NLA33" s="31"/>
      <c r="NLB33" s="31"/>
      <c r="NLC33" s="31"/>
      <c r="NLD33" s="31"/>
      <c r="NLE33" s="31"/>
      <c r="NLF33" s="31"/>
      <c r="NLG33" s="31"/>
      <c r="NLH33" s="31"/>
      <c r="NLI33" s="31"/>
      <c r="NLJ33" s="31"/>
      <c r="NLK33" s="31"/>
      <c r="NLL33" s="31"/>
      <c r="NLM33" s="31"/>
      <c r="NLN33" s="31"/>
      <c r="NLO33" s="31"/>
      <c r="NLP33" s="31"/>
      <c r="NLQ33" s="31"/>
      <c r="NLR33" s="31"/>
      <c r="NLS33" s="31"/>
      <c r="NLT33" s="31"/>
      <c r="NLU33" s="31"/>
      <c r="NLV33" s="31"/>
      <c r="NLW33" s="31"/>
      <c r="NLX33" s="31"/>
      <c r="NLY33" s="31"/>
      <c r="NLZ33" s="31"/>
      <c r="NMA33" s="31"/>
      <c r="NMB33" s="31"/>
      <c r="NMC33" s="31"/>
      <c r="NMD33" s="31"/>
      <c r="NME33" s="31"/>
      <c r="NMF33" s="31"/>
      <c r="NMG33" s="31"/>
      <c r="NMH33" s="31"/>
      <c r="NMI33" s="31"/>
      <c r="NMJ33" s="31"/>
      <c r="NMK33" s="31"/>
      <c r="NML33" s="31"/>
      <c r="NMM33" s="31"/>
      <c r="NMN33" s="31"/>
      <c r="NMO33" s="31"/>
      <c r="NMP33" s="31"/>
      <c r="NMQ33" s="31"/>
      <c r="NMR33" s="31"/>
      <c r="NMS33" s="31"/>
      <c r="NMT33" s="31"/>
      <c r="NMU33" s="31"/>
      <c r="NMV33" s="31"/>
      <c r="NMW33" s="31"/>
      <c r="NMX33" s="31"/>
      <c r="NMY33" s="31"/>
      <c r="NMZ33" s="31"/>
      <c r="NNA33" s="31"/>
      <c r="NNB33" s="31"/>
      <c r="NNC33" s="31"/>
      <c r="NND33" s="31"/>
      <c r="NNE33" s="31"/>
      <c r="NNF33" s="31"/>
      <c r="NNG33" s="31"/>
      <c r="NNH33" s="31"/>
      <c r="NNI33" s="31"/>
      <c r="NNJ33" s="31"/>
      <c r="NNK33" s="31"/>
      <c r="NNL33" s="31"/>
      <c r="NNM33" s="31"/>
      <c r="NNN33" s="31"/>
      <c r="NNO33" s="31"/>
      <c r="NNP33" s="31"/>
      <c r="NNQ33" s="31"/>
      <c r="NNR33" s="31"/>
      <c r="NNS33" s="31"/>
      <c r="NNT33" s="31"/>
      <c r="NNU33" s="31"/>
      <c r="NNV33" s="31"/>
      <c r="NNW33" s="31"/>
      <c r="NNX33" s="31"/>
      <c r="NNY33" s="31"/>
      <c r="NNZ33" s="31"/>
      <c r="NOA33" s="31"/>
      <c r="NOB33" s="31"/>
      <c r="NOC33" s="31"/>
      <c r="NOD33" s="31"/>
      <c r="NOE33" s="31"/>
      <c r="NOF33" s="31"/>
      <c r="NOG33" s="31"/>
      <c r="NOH33" s="31"/>
      <c r="NOI33" s="31"/>
      <c r="NOJ33" s="31"/>
      <c r="NOK33" s="31"/>
      <c r="NOL33" s="31"/>
      <c r="NOM33" s="31"/>
      <c r="NON33" s="31"/>
      <c r="NOO33" s="31"/>
      <c r="NOP33" s="31"/>
      <c r="NOQ33" s="31"/>
      <c r="NOR33" s="31"/>
      <c r="NOS33" s="31"/>
      <c r="NOT33" s="31"/>
      <c r="NOU33" s="31"/>
      <c r="NOV33" s="31"/>
      <c r="NOW33" s="31"/>
      <c r="NOX33" s="31"/>
      <c r="NOY33" s="31"/>
      <c r="NOZ33" s="31"/>
      <c r="NPA33" s="31"/>
      <c r="NPB33" s="31"/>
      <c r="NPC33" s="31"/>
      <c r="NPD33" s="31"/>
      <c r="NPE33" s="31"/>
      <c r="NPF33" s="31"/>
      <c r="NPG33" s="31"/>
      <c r="NPH33" s="31"/>
      <c r="NPI33" s="31"/>
      <c r="NPJ33" s="31"/>
      <c r="NPK33" s="31"/>
      <c r="NPL33" s="31"/>
      <c r="NPM33" s="31"/>
      <c r="NPN33" s="31"/>
      <c r="NPO33" s="31"/>
      <c r="NPP33" s="31"/>
      <c r="NPQ33" s="31"/>
      <c r="NPR33" s="31"/>
      <c r="NPS33" s="31"/>
      <c r="NPT33" s="31"/>
      <c r="NPU33" s="31"/>
      <c r="NPV33" s="31"/>
      <c r="NPW33" s="31"/>
      <c r="NPX33" s="31"/>
      <c r="NPY33" s="31"/>
      <c r="NPZ33" s="31"/>
      <c r="NQA33" s="31"/>
      <c r="NQB33" s="31"/>
      <c r="NQC33" s="31"/>
      <c r="NQD33" s="31"/>
      <c r="NQE33" s="31"/>
      <c r="NQF33" s="31"/>
      <c r="NQG33" s="31"/>
      <c r="NQH33" s="31"/>
      <c r="NQI33" s="31"/>
      <c r="NQJ33" s="31"/>
      <c r="NQK33" s="31"/>
      <c r="NQL33" s="31"/>
      <c r="NQM33" s="31"/>
      <c r="NQN33" s="31"/>
      <c r="NQO33" s="31"/>
      <c r="NQP33" s="31"/>
      <c r="NQQ33" s="31"/>
      <c r="NQR33" s="31"/>
      <c r="NQS33" s="31"/>
      <c r="NQT33" s="31"/>
      <c r="NQU33" s="31"/>
      <c r="NQV33" s="31"/>
      <c r="NQW33" s="31"/>
      <c r="NQX33" s="31"/>
      <c r="NQY33" s="31"/>
      <c r="NQZ33" s="31"/>
      <c r="NRA33" s="31"/>
      <c r="NRB33" s="31"/>
      <c r="NRC33" s="31"/>
      <c r="NRD33" s="31"/>
      <c r="NRE33" s="31"/>
      <c r="NRF33" s="31"/>
      <c r="NRG33" s="31"/>
      <c r="NRH33" s="31"/>
      <c r="NRI33" s="31"/>
      <c r="NRJ33" s="31"/>
      <c r="NRK33" s="31"/>
      <c r="NRL33" s="31"/>
      <c r="NRM33" s="31"/>
      <c r="NRN33" s="31"/>
      <c r="NRO33" s="31"/>
      <c r="NRP33" s="31"/>
      <c r="NRQ33" s="31"/>
      <c r="NRR33" s="31"/>
      <c r="NRS33" s="31"/>
      <c r="NRT33" s="31"/>
      <c r="NRU33" s="31"/>
      <c r="NRV33" s="31"/>
      <c r="NRW33" s="31"/>
      <c r="NRX33" s="31"/>
      <c r="NRY33" s="31"/>
      <c r="NRZ33" s="31"/>
      <c r="NSA33" s="31"/>
      <c r="NSB33" s="31"/>
      <c r="NSC33" s="31"/>
      <c r="NSD33" s="31"/>
      <c r="NSE33" s="31"/>
      <c r="NSF33" s="31"/>
      <c r="NSG33" s="31"/>
      <c r="NSH33" s="31"/>
      <c r="NSI33" s="31"/>
      <c r="NSJ33" s="31"/>
      <c r="NSK33" s="31"/>
      <c r="NSL33" s="31"/>
      <c r="NSM33" s="31"/>
      <c r="NSN33" s="31"/>
      <c r="NSO33" s="31"/>
      <c r="NSP33" s="31"/>
      <c r="NSQ33" s="31"/>
      <c r="NSR33" s="31"/>
      <c r="NSS33" s="31"/>
      <c r="NST33" s="31"/>
      <c r="NSU33" s="31"/>
      <c r="NSV33" s="31"/>
      <c r="NSW33" s="31"/>
      <c r="NSX33" s="31"/>
      <c r="NSY33" s="31"/>
      <c r="NSZ33" s="31"/>
      <c r="NTA33" s="31"/>
      <c r="NTB33" s="31"/>
      <c r="NTC33" s="31"/>
      <c r="NTD33" s="31"/>
      <c r="NTE33" s="31"/>
      <c r="NTF33" s="31"/>
      <c r="NTG33" s="31"/>
      <c r="NTH33" s="31"/>
      <c r="NTI33" s="31"/>
      <c r="NTJ33" s="31"/>
      <c r="NTK33" s="31"/>
      <c r="NTL33" s="31"/>
      <c r="NTM33" s="31"/>
      <c r="NTN33" s="31"/>
      <c r="NTO33" s="31"/>
      <c r="NTP33" s="31"/>
      <c r="NTQ33" s="31"/>
      <c r="NTR33" s="31"/>
      <c r="NTS33" s="31"/>
      <c r="NTT33" s="31"/>
      <c r="NTU33" s="31"/>
      <c r="NTV33" s="31"/>
      <c r="NTW33" s="31"/>
      <c r="NTX33" s="31"/>
      <c r="NTY33" s="31"/>
      <c r="NTZ33" s="31"/>
      <c r="NUA33" s="31"/>
      <c r="NUB33" s="31"/>
      <c r="NUC33" s="31"/>
      <c r="NUD33" s="31"/>
      <c r="NUE33" s="31"/>
      <c r="NUF33" s="31"/>
      <c r="NUG33" s="31"/>
      <c r="NUH33" s="31"/>
      <c r="NUI33" s="31"/>
      <c r="NUJ33" s="31"/>
      <c r="NUK33" s="31"/>
      <c r="NUL33" s="31"/>
      <c r="NUM33" s="31"/>
      <c r="NUN33" s="31"/>
      <c r="NUO33" s="31"/>
      <c r="NUP33" s="31"/>
      <c r="NUQ33" s="31"/>
      <c r="NUR33" s="31"/>
      <c r="NUS33" s="31"/>
      <c r="NUT33" s="31"/>
      <c r="NUU33" s="31"/>
      <c r="NUV33" s="31"/>
      <c r="NUW33" s="31"/>
      <c r="NUX33" s="31"/>
      <c r="NUY33" s="31"/>
      <c r="NUZ33" s="31"/>
      <c r="NVA33" s="31"/>
      <c r="NVB33" s="31"/>
      <c r="NVC33" s="31"/>
      <c r="NVD33" s="31"/>
      <c r="NVE33" s="31"/>
      <c r="NVF33" s="31"/>
      <c r="NVG33" s="31"/>
      <c r="NVH33" s="31"/>
      <c r="NVI33" s="31"/>
      <c r="NVJ33" s="31"/>
      <c r="NVK33" s="31"/>
      <c r="NVL33" s="31"/>
      <c r="NVM33" s="31"/>
      <c r="NVN33" s="31"/>
      <c r="NVO33" s="31"/>
      <c r="NVP33" s="31"/>
      <c r="NVQ33" s="31"/>
      <c r="NVR33" s="31"/>
      <c r="NVS33" s="31"/>
      <c r="NVT33" s="31"/>
      <c r="NVU33" s="31"/>
      <c r="NVV33" s="31"/>
      <c r="NVW33" s="31"/>
      <c r="NVX33" s="31"/>
      <c r="NVY33" s="31"/>
      <c r="NVZ33" s="31"/>
      <c r="NWA33" s="31"/>
      <c r="NWB33" s="31"/>
      <c r="NWC33" s="31"/>
      <c r="NWD33" s="31"/>
      <c r="NWE33" s="31"/>
      <c r="NWF33" s="31"/>
      <c r="NWG33" s="31"/>
      <c r="NWH33" s="31"/>
      <c r="NWI33" s="31"/>
      <c r="NWJ33" s="31"/>
      <c r="NWK33" s="31"/>
      <c r="NWL33" s="31"/>
      <c r="NWM33" s="31"/>
      <c r="NWN33" s="31"/>
      <c r="NWO33" s="31"/>
      <c r="NWP33" s="31"/>
      <c r="NWQ33" s="31"/>
      <c r="NWR33" s="31"/>
      <c r="NWS33" s="31"/>
      <c r="NWT33" s="31"/>
      <c r="NWU33" s="31"/>
      <c r="NWV33" s="31"/>
      <c r="NWW33" s="31"/>
      <c r="NWX33" s="31"/>
      <c r="NWY33" s="31"/>
      <c r="NWZ33" s="31"/>
      <c r="NXA33" s="31"/>
      <c r="NXB33" s="31"/>
      <c r="NXC33" s="31"/>
      <c r="NXD33" s="31"/>
      <c r="NXE33" s="31"/>
      <c r="NXF33" s="31"/>
      <c r="NXG33" s="31"/>
      <c r="NXH33" s="31"/>
      <c r="NXI33" s="31"/>
      <c r="NXJ33" s="31"/>
      <c r="NXK33" s="31"/>
      <c r="NXL33" s="31"/>
      <c r="NXM33" s="31"/>
      <c r="NXN33" s="31"/>
      <c r="NXO33" s="31"/>
      <c r="NXP33" s="31"/>
      <c r="NXQ33" s="31"/>
      <c r="NXR33" s="31"/>
      <c r="NXS33" s="31"/>
      <c r="NXT33" s="31"/>
      <c r="NXU33" s="31"/>
      <c r="NXV33" s="31"/>
      <c r="NXW33" s="31"/>
      <c r="NXX33" s="31"/>
      <c r="NXY33" s="31"/>
      <c r="NXZ33" s="31"/>
      <c r="NYA33" s="31"/>
      <c r="NYB33" s="31"/>
      <c r="NYC33" s="31"/>
      <c r="NYD33" s="31"/>
      <c r="NYE33" s="31"/>
      <c r="NYF33" s="31"/>
      <c r="NYG33" s="31"/>
      <c r="NYH33" s="31"/>
      <c r="NYI33" s="31"/>
      <c r="NYJ33" s="31"/>
      <c r="NYK33" s="31"/>
      <c r="NYL33" s="31"/>
      <c r="NYM33" s="31"/>
      <c r="NYN33" s="31"/>
      <c r="NYO33" s="31"/>
      <c r="NYP33" s="31"/>
      <c r="NYQ33" s="31"/>
      <c r="NYR33" s="31"/>
      <c r="NYS33" s="31"/>
      <c r="NYT33" s="31"/>
      <c r="NYU33" s="31"/>
      <c r="NYV33" s="31"/>
      <c r="NYW33" s="31"/>
      <c r="NYX33" s="31"/>
      <c r="NYY33" s="31"/>
      <c r="NYZ33" s="31"/>
      <c r="NZA33" s="31"/>
      <c r="NZB33" s="31"/>
      <c r="NZC33" s="31"/>
      <c r="NZD33" s="31"/>
      <c r="NZE33" s="31"/>
      <c r="NZF33" s="31"/>
      <c r="NZG33" s="31"/>
      <c r="NZH33" s="31"/>
      <c r="NZI33" s="31"/>
      <c r="NZJ33" s="31"/>
      <c r="NZK33" s="31"/>
      <c r="NZL33" s="31"/>
      <c r="NZM33" s="31"/>
      <c r="NZN33" s="31"/>
      <c r="NZO33" s="31"/>
      <c r="NZP33" s="31"/>
      <c r="NZQ33" s="31"/>
      <c r="NZR33" s="31"/>
      <c r="NZS33" s="31"/>
      <c r="NZT33" s="31"/>
      <c r="NZU33" s="31"/>
      <c r="NZV33" s="31"/>
      <c r="NZW33" s="31"/>
      <c r="NZX33" s="31"/>
      <c r="NZY33" s="31"/>
      <c r="NZZ33" s="31"/>
      <c r="OAA33" s="31"/>
      <c r="OAB33" s="31"/>
      <c r="OAC33" s="31"/>
      <c r="OAD33" s="31"/>
      <c r="OAE33" s="31"/>
      <c r="OAF33" s="31"/>
      <c r="OAG33" s="31"/>
      <c r="OAH33" s="31"/>
      <c r="OAI33" s="31"/>
      <c r="OAJ33" s="31"/>
      <c r="OAK33" s="31"/>
      <c r="OAL33" s="31"/>
      <c r="OAM33" s="31"/>
      <c r="OAN33" s="31"/>
      <c r="OAO33" s="31"/>
      <c r="OAP33" s="31"/>
      <c r="OAQ33" s="31"/>
      <c r="OAR33" s="31"/>
      <c r="OAS33" s="31"/>
      <c r="OAT33" s="31"/>
      <c r="OAU33" s="31"/>
      <c r="OAV33" s="31"/>
      <c r="OAW33" s="31"/>
      <c r="OAX33" s="31"/>
      <c r="OAY33" s="31"/>
      <c r="OAZ33" s="31"/>
      <c r="OBA33" s="31"/>
      <c r="OBB33" s="31"/>
      <c r="OBC33" s="31"/>
      <c r="OBD33" s="31"/>
      <c r="OBE33" s="31"/>
      <c r="OBF33" s="31"/>
      <c r="OBG33" s="31"/>
      <c r="OBH33" s="31"/>
      <c r="OBI33" s="31"/>
      <c r="OBJ33" s="31"/>
      <c r="OBK33" s="31"/>
      <c r="OBL33" s="31"/>
      <c r="OBM33" s="31"/>
      <c r="OBN33" s="31"/>
      <c r="OBO33" s="31"/>
      <c r="OBP33" s="31"/>
      <c r="OBQ33" s="31"/>
      <c r="OBR33" s="31"/>
      <c r="OBS33" s="31"/>
      <c r="OBT33" s="31"/>
      <c r="OBU33" s="31"/>
      <c r="OBV33" s="31"/>
      <c r="OBW33" s="31"/>
      <c r="OBX33" s="31"/>
      <c r="OBY33" s="31"/>
      <c r="OBZ33" s="31"/>
      <c r="OCA33" s="31"/>
      <c r="OCB33" s="31"/>
      <c r="OCC33" s="31"/>
      <c r="OCD33" s="31"/>
      <c r="OCE33" s="31"/>
      <c r="OCF33" s="31"/>
      <c r="OCG33" s="31"/>
      <c r="OCH33" s="31"/>
      <c r="OCI33" s="31"/>
      <c r="OCJ33" s="31"/>
      <c r="OCK33" s="31"/>
      <c r="OCL33" s="31"/>
      <c r="OCM33" s="31"/>
      <c r="OCN33" s="31"/>
      <c r="OCO33" s="31"/>
      <c r="OCP33" s="31"/>
      <c r="OCQ33" s="31"/>
      <c r="OCR33" s="31"/>
      <c r="OCS33" s="31"/>
      <c r="OCT33" s="31"/>
      <c r="OCU33" s="31"/>
      <c r="OCV33" s="31"/>
      <c r="OCW33" s="31"/>
      <c r="OCX33" s="31"/>
      <c r="OCY33" s="31"/>
      <c r="OCZ33" s="31"/>
      <c r="ODA33" s="31"/>
      <c r="ODB33" s="31"/>
      <c r="ODC33" s="31"/>
      <c r="ODD33" s="31"/>
      <c r="ODE33" s="31"/>
      <c r="ODF33" s="31"/>
      <c r="ODG33" s="31"/>
      <c r="ODH33" s="31"/>
      <c r="ODI33" s="31"/>
      <c r="ODJ33" s="31"/>
      <c r="ODK33" s="31"/>
      <c r="ODL33" s="31"/>
      <c r="ODM33" s="31"/>
      <c r="ODN33" s="31"/>
      <c r="ODO33" s="31"/>
      <c r="ODP33" s="31"/>
      <c r="ODQ33" s="31"/>
      <c r="ODR33" s="31"/>
      <c r="ODS33" s="31"/>
      <c r="ODT33" s="31"/>
      <c r="ODU33" s="31"/>
      <c r="ODV33" s="31"/>
      <c r="ODW33" s="31"/>
      <c r="ODX33" s="31"/>
      <c r="ODY33" s="31"/>
      <c r="ODZ33" s="31"/>
      <c r="OEA33" s="31"/>
      <c r="OEB33" s="31"/>
      <c r="OEC33" s="31"/>
      <c r="OED33" s="31"/>
      <c r="OEE33" s="31"/>
      <c r="OEF33" s="31"/>
      <c r="OEG33" s="31"/>
      <c r="OEH33" s="31"/>
      <c r="OEI33" s="31"/>
      <c r="OEJ33" s="31"/>
      <c r="OEK33" s="31"/>
      <c r="OEL33" s="31"/>
      <c r="OEM33" s="31"/>
      <c r="OEN33" s="31"/>
      <c r="OEO33" s="31"/>
      <c r="OEP33" s="31"/>
      <c r="OEQ33" s="31"/>
      <c r="OER33" s="31"/>
      <c r="OES33" s="31"/>
      <c r="OET33" s="31"/>
      <c r="OEU33" s="31"/>
      <c r="OEV33" s="31"/>
      <c r="OEW33" s="31"/>
      <c r="OEX33" s="31"/>
      <c r="OEY33" s="31"/>
      <c r="OEZ33" s="31"/>
      <c r="OFA33" s="31"/>
      <c r="OFB33" s="31"/>
      <c r="OFC33" s="31"/>
      <c r="OFD33" s="31"/>
      <c r="OFE33" s="31"/>
      <c r="OFF33" s="31"/>
      <c r="OFG33" s="31"/>
      <c r="OFH33" s="31"/>
      <c r="OFI33" s="31"/>
      <c r="OFJ33" s="31"/>
      <c r="OFK33" s="31"/>
      <c r="OFL33" s="31"/>
      <c r="OFM33" s="31"/>
      <c r="OFN33" s="31"/>
      <c r="OFO33" s="31"/>
      <c r="OFP33" s="31"/>
      <c r="OFQ33" s="31"/>
      <c r="OFR33" s="31"/>
      <c r="OFS33" s="31"/>
      <c r="OFT33" s="31"/>
      <c r="OFU33" s="31"/>
      <c r="OFV33" s="31"/>
      <c r="OFW33" s="31"/>
      <c r="OFX33" s="31"/>
      <c r="OFY33" s="31"/>
      <c r="OFZ33" s="31"/>
      <c r="OGA33" s="31"/>
      <c r="OGB33" s="31"/>
      <c r="OGC33" s="31"/>
      <c r="OGD33" s="31"/>
      <c r="OGE33" s="31"/>
      <c r="OGF33" s="31"/>
      <c r="OGG33" s="31"/>
      <c r="OGH33" s="31"/>
      <c r="OGI33" s="31"/>
      <c r="OGJ33" s="31"/>
      <c r="OGK33" s="31"/>
      <c r="OGL33" s="31"/>
      <c r="OGM33" s="31"/>
      <c r="OGN33" s="31"/>
      <c r="OGO33" s="31"/>
      <c r="OGP33" s="31"/>
      <c r="OGQ33" s="31"/>
      <c r="OGR33" s="31"/>
      <c r="OGS33" s="31"/>
      <c r="OGT33" s="31"/>
      <c r="OGU33" s="31"/>
      <c r="OGV33" s="31"/>
      <c r="OGW33" s="31"/>
      <c r="OGX33" s="31"/>
      <c r="OGY33" s="31"/>
      <c r="OGZ33" s="31"/>
      <c r="OHA33" s="31"/>
      <c r="OHB33" s="31"/>
      <c r="OHC33" s="31"/>
      <c r="OHD33" s="31"/>
      <c r="OHE33" s="31"/>
      <c r="OHF33" s="31"/>
      <c r="OHG33" s="31"/>
      <c r="OHH33" s="31"/>
      <c r="OHI33" s="31"/>
      <c r="OHJ33" s="31"/>
      <c r="OHK33" s="31"/>
      <c r="OHL33" s="31"/>
      <c r="OHM33" s="31"/>
      <c r="OHN33" s="31"/>
      <c r="OHO33" s="31"/>
      <c r="OHP33" s="31"/>
      <c r="OHQ33" s="31"/>
      <c r="OHR33" s="31"/>
      <c r="OHS33" s="31"/>
      <c r="OHT33" s="31"/>
      <c r="OHU33" s="31"/>
      <c r="OHV33" s="31"/>
      <c r="OHW33" s="31"/>
      <c r="OHX33" s="31"/>
      <c r="OHY33" s="31"/>
      <c r="OHZ33" s="31"/>
      <c r="OIA33" s="31"/>
      <c r="OIB33" s="31"/>
      <c r="OIC33" s="31"/>
      <c r="OID33" s="31"/>
      <c r="OIE33" s="31"/>
      <c r="OIF33" s="31"/>
      <c r="OIG33" s="31"/>
      <c r="OIH33" s="31"/>
      <c r="OII33" s="31"/>
      <c r="OIJ33" s="31"/>
      <c r="OIK33" s="31"/>
      <c r="OIL33" s="31"/>
      <c r="OIM33" s="31"/>
      <c r="OIN33" s="31"/>
      <c r="OIO33" s="31"/>
      <c r="OIP33" s="31"/>
      <c r="OIQ33" s="31"/>
      <c r="OIR33" s="31"/>
      <c r="OIS33" s="31"/>
      <c r="OIT33" s="31"/>
      <c r="OIU33" s="31"/>
      <c r="OIV33" s="31"/>
      <c r="OIW33" s="31"/>
      <c r="OIX33" s="31"/>
      <c r="OIY33" s="31"/>
      <c r="OIZ33" s="31"/>
      <c r="OJA33" s="31"/>
      <c r="OJB33" s="31"/>
      <c r="OJC33" s="31"/>
      <c r="OJD33" s="31"/>
      <c r="OJE33" s="31"/>
      <c r="OJF33" s="31"/>
      <c r="OJG33" s="31"/>
      <c r="OJH33" s="31"/>
      <c r="OJI33" s="31"/>
      <c r="OJJ33" s="31"/>
      <c r="OJK33" s="31"/>
      <c r="OJL33" s="31"/>
      <c r="OJM33" s="31"/>
      <c r="OJN33" s="31"/>
      <c r="OJO33" s="31"/>
      <c r="OJP33" s="31"/>
      <c r="OJQ33" s="31"/>
      <c r="OJR33" s="31"/>
      <c r="OJS33" s="31"/>
      <c r="OJT33" s="31"/>
      <c r="OJU33" s="31"/>
      <c r="OJV33" s="31"/>
      <c r="OJW33" s="31"/>
      <c r="OJX33" s="31"/>
      <c r="OJY33" s="31"/>
      <c r="OJZ33" s="31"/>
      <c r="OKA33" s="31"/>
      <c r="OKB33" s="31"/>
      <c r="OKC33" s="31"/>
      <c r="OKD33" s="31"/>
      <c r="OKE33" s="31"/>
      <c r="OKF33" s="31"/>
      <c r="OKG33" s="31"/>
      <c r="OKH33" s="31"/>
      <c r="OKI33" s="31"/>
      <c r="OKJ33" s="31"/>
      <c r="OKK33" s="31"/>
      <c r="OKL33" s="31"/>
      <c r="OKM33" s="31"/>
      <c r="OKN33" s="31"/>
      <c r="OKO33" s="31"/>
      <c r="OKP33" s="31"/>
      <c r="OKQ33" s="31"/>
      <c r="OKR33" s="31"/>
      <c r="OKS33" s="31"/>
      <c r="OKT33" s="31"/>
      <c r="OKU33" s="31"/>
      <c r="OKV33" s="31"/>
      <c r="OKW33" s="31"/>
      <c r="OKX33" s="31"/>
      <c r="OKY33" s="31"/>
      <c r="OKZ33" s="31"/>
      <c r="OLA33" s="31"/>
      <c r="OLB33" s="31"/>
      <c r="OLC33" s="31"/>
      <c r="OLD33" s="31"/>
      <c r="OLE33" s="31"/>
      <c r="OLF33" s="31"/>
      <c r="OLG33" s="31"/>
      <c r="OLH33" s="31"/>
      <c r="OLI33" s="31"/>
      <c r="OLJ33" s="31"/>
      <c r="OLK33" s="31"/>
      <c r="OLL33" s="31"/>
      <c r="OLM33" s="31"/>
      <c r="OLN33" s="31"/>
      <c r="OLO33" s="31"/>
      <c r="OLP33" s="31"/>
      <c r="OLQ33" s="31"/>
      <c r="OLR33" s="31"/>
      <c r="OLS33" s="31"/>
      <c r="OLT33" s="31"/>
      <c r="OLU33" s="31"/>
      <c r="OLV33" s="31"/>
      <c r="OLW33" s="31"/>
      <c r="OLX33" s="31"/>
      <c r="OLY33" s="31"/>
      <c r="OLZ33" s="31"/>
      <c r="OMA33" s="31"/>
      <c r="OMB33" s="31"/>
      <c r="OMC33" s="31"/>
      <c r="OMD33" s="31"/>
      <c r="OME33" s="31"/>
      <c r="OMF33" s="31"/>
      <c r="OMG33" s="31"/>
      <c r="OMH33" s="31"/>
      <c r="OMI33" s="31"/>
      <c r="OMJ33" s="31"/>
      <c r="OMK33" s="31"/>
      <c r="OML33" s="31"/>
      <c r="OMM33" s="31"/>
      <c r="OMN33" s="31"/>
      <c r="OMO33" s="31"/>
      <c r="OMP33" s="31"/>
      <c r="OMQ33" s="31"/>
      <c r="OMR33" s="31"/>
      <c r="OMS33" s="31"/>
      <c r="OMT33" s="31"/>
      <c r="OMU33" s="31"/>
      <c r="OMV33" s="31"/>
      <c r="OMW33" s="31"/>
      <c r="OMX33" s="31"/>
      <c r="OMY33" s="31"/>
      <c r="OMZ33" s="31"/>
      <c r="ONA33" s="31"/>
      <c r="ONB33" s="31"/>
      <c r="ONC33" s="31"/>
      <c r="OND33" s="31"/>
      <c r="ONE33" s="31"/>
      <c r="ONF33" s="31"/>
      <c r="ONG33" s="31"/>
      <c r="ONH33" s="31"/>
      <c r="ONI33" s="31"/>
      <c r="ONJ33" s="31"/>
      <c r="ONK33" s="31"/>
      <c r="ONL33" s="31"/>
      <c r="ONM33" s="31"/>
      <c r="ONN33" s="31"/>
      <c r="ONO33" s="31"/>
      <c r="ONP33" s="31"/>
      <c r="ONQ33" s="31"/>
      <c r="ONR33" s="31"/>
      <c r="ONS33" s="31"/>
      <c r="ONT33" s="31"/>
      <c r="ONU33" s="31"/>
      <c r="ONV33" s="31"/>
      <c r="ONW33" s="31"/>
      <c r="ONX33" s="31"/>
      <c r="ONY33" s="31"/>
      <c r="ONZ33" s="31"/>
      <c r="OOA33" s="31"/>
      <c r="OOB33" s="31"/>
      <c r="OOC33" s="31"/>
      <c r="OOD33" s="31"/>
      <c r="OOE33" s="31"/>
      <c r="OOF33" s="31"/>
      <c r="OOG33" s="31"/>
      <c r="OOH33" s="31"/>
      <c r="OOI33" s="31"/>
      <c r="OOJ33" s="31"/>
      <c r="OOK33" s="31"/>
      <c r="OOL33" s="31"/>
      <c r="OOM33" s="31"/>
      <c r="OON33" s="31"/>
      <c r="OOO33" s="31"/>
      <c r="OOP33" s="31"/>
      <c r="OOQ33" s="31"/>
      <c r="OOR33" s="31"/>
      <c r="OOS33" s="31"/>
      <c r="OOT33" s="31"/>
      <c r="OOU33" s="31"/>
      <c r="OOV33" s="31"/>
      <c r="OOW33" s="31"/>
      <c r="OOX33" s="31"/>
      <c r="OOY33" s="31"/>
      <c r="OOZ33" s="31"/>
      <c r="OPA33" s="31"/>
      <c r="OPB33" s="31"/>
      <c r="OPC33" s="31"/>
      <c r="OPD33" s="31"/>
      <c r="OPE33" s="31"/>
      <c r="OPF33" s="31"/>
      <c r="OPG33" s="31"/>
      <c r="OPH33" s="31"/>
      <c r="OPI33" s="31"/>
      <c r="OPJ33" s="31"/>
      <c r="OPK33" s="31"/>
      <c r="OPL33" s="31"/>
      <c r="OPM33" s="31"/>
      <c r="OPN33" s="31"/>
      <c r="OPO33" s="31"/>
      <c r="OPP33" s="31"/>
      <c r="OPQ33" s="31"/>
      <c r="OPR33" s="31"/>
      <c r="OPS33" s="31"/>
      <c r="OPT33" s="31"/>
      <c r="OPU33" s="31"/>
      <c r="OPV33" s="31"/>
      <c r="OPW33" s="31"/>
      <c r="OPX33" s="31"/>
      <c r="OPY33" s="31"/>
      <c r="OPZ33" s="31"/>
      <c r="OQA33" s="31"/>
      <c r="OQB33" s="31"/>
      <c r="OQC33" s="31"/>
      <c r="OQD33" s="31"/>
      <c r="OQE33" s="31"/>
      <c r="OQF33" s="31"/>
      <c r="OQG33" s="31"/>
      <c r="OQH33" s="31"/>
      <c r="OQI33" s="31"/>
      <c r="OQJ33" s="31"/>
      <c r="OQK33" s="31"/>
      <c r="OQL33" s="31"/>
      <c r="OQM33" s="31"/>
      <c r="OQN33" s="31"/>
      <c r="OQO33" s="31"/>
      <c r="OQP33" s="31"/>
      <c r="OQQ33" s="31"/>
      <c r="OQR33" s="31"/>
      <c r="OQS33" s="31"/>
      <c r="OQT33" s="31"/>
      <c r="OQU33" s="31"/>
      <c r="OQV33" s="31"/>
      <c r="OQW33" s="31"/>
      <c r="OQX33" s="31"/>
      <c r="OQY33" s="31"/>
      <c r="OQZ33" s="31"/>
      <c r="ORA33" s="31"/>
      <c r="ORB33" s="31"/>
      <c r="ORC33" s="31"/>
      <c r="ORD33" s="31"/>
      <c r="ORE33" s="31"/>
      <c r="ORF33" s="31"/>
      <c r="ORG33" s="31"/>
      <c r="ORH33" s="31"/>
      <c r="ORI33" s="31"/>
      <c r="ORJ33" s="31"/>
      <c r="ORK33" s="31"/>
      <c r="ORL33" s="31"/>
      <c r="ORM33" s="31"/>
      <c r="ORN33" s="31"/>
      <c r="ORO33" s="31"/>
      <c r="ORP33" s="31"/>
      <c r="ORQ33" s="31"/>
      <c r="ORR33" s="31"/>
      <c r="ORS33" s="31"/>
      <c r="ORT33" s="31"/>
      <c r="ORU33" s="31"/>
      <c r="ORV33" s="31"/>
      <c r="ORW33" s="31"/>
      <c r="ORX33" s="31"/>
      <c r="ORY33" s="31"/>
      <c r="ORZ33" s="31"/>
      <c r="OSA33" s="31"/>
      <c r="OSB33" s="31"/>
      <c r="OSC33" s="31"/>
      <c r="OSD33" s="31"/>
      <c r="OSE33" s="31"/>
      <c r="OSF33" s="31"/>
      <c r="OSG33" s="31"/>
      <c r="OSH33" s="31"/>
      <c r="OSI33" s="31"/>
      <c r="OSJ33" s="31"/>
      <c r="OSK33" s="31"/>
      <c r="OSL33" s="31"/>
      <c r="OSM33" s="31"/>
      <c r="OSN33" s="31"/>
      <c r="OSO33" s="31"/>
      <c r="OSP33" s="31"/>
      <c r="OSQ33" s="31"/>
      <c r="OSR33" s="31"/>
      <c r="OSS33" s="31"/>
      <c r="OST33" s="31"/>
      <c r="OSU33" s="31"/>
      <c r="OSV33" s="31"/>
      <c r="OSW33" s="31"/>
      <c r="OSX33" s="31"/>
      <c r="OSY33" s="31"/>
      <c r="OSZ33" s="31"/>
      <c r="OTA33" s="31"/>
      <c r="OTB33" s="31"/>
      <c r="OTC33" s="31"/>
      <c r="OTD33" s="31"/>
      <c r="OTE33" s="31"/>
      <c r="OTF33" s="31"/>
      <c r="OTG33" s="31"/>
      <c r="OTH33" s="31"/>
      <c r="OTI33" s="31"/>
      <c r="OTJ33" s="31"/>
      <c r="OTK33" s="31"/>
      <c r="OTL33" s="31"/>
      <c r="OTM33" s="31"/>
      <c r="OTN33" s="31"/>
      <c r="OTO33" s="31"/>
      <c r="OTP33" s="31"/>
      <c r="OTQ33" s="31"/>
      <c r="OTR33" s="31"/>
      <c r="OTS33" s="31"/>
      <c r="OTT33" s="31"/>
      <c r="OTU33" s="31"/>
      <c r="OTV33" s="31"/>
      <c r="OTW33" s="31"/>
      <c r="OTX33" s="31"/>
      <c r="OTY33" s="31"/>
      <c r="OTZ33" s="31"/>
      <c r="OUA33" s="31"/>
      <c r="OUB33" s="31"/>
      <c r="OUC33" s="31"/>
      <c r="OUD33" s="31"/>
      <c r="OUE33" s="31"/>
      <c r="OUF33" s="31"/>
      <c r="OUG33" s="31"/>
      <c r="OUH33" s="31"/>
      <c r="OUI33" s="31"/>
      <c r="OUJ33" s="31"/>
      <c r="OUK33" s="31"/>
      <c r="OUL33" s="31"/>
      <c r="OUM33" s="31"/>
      <c r="OUN33" s="31"/>
      <c r="OUO33" s="31"/>
      <c r="OUP33" s="31"/>
      <c r="OUQ33" s="31"/>
      <c r="OUR33" s="31"/>
      <c r="OUS33" s="31"/>
      <c r="OUT33" s="31"/>
      <c r="OUU33" s="31"/>
      <c r="OUV33" s="31"/>
      <c r="OUW33" s="31"/>
      <c r="OUX33" s="31"/>
      <c r="OUY33" s="31"/>
      <c r="OUZ33" s="31"/>
      <c r="OVA33" s="31"/>
      <c r="OVB33" s="31"/>
      <c r="OVC33" s="31"/>
      <c r="OVD33" s="31"/>
      <c r="OVE33" s="31"/>
      <c r="OVF33" s="31"/>
      <c r="OVG33" s="31"/>
      <c r="OVH33" s="31"/>
      <c r="OVI33" s="31"/>
      <c r="OVJ33" s="31"/>
      <c r="OVK33" s="31"/>
      <c r="OVL33" s="31"/>
      <c r="OVM33" s="31"/>
      <c r="OVN33" s="31"/>
      <c r="OVO33" s="31"/>
      <c r="OVP33" s="31"/>
      <c r="OVQ33" s="31"/>
      <c r="OVR33" s="31"/>
      <c r="OVS33" s="31"/>
      <c r="OVT33" s="31"/>
      <c r="OVU33" s="31"/>
      <c r="OVV33" s="31"/>
      <c r="OVW33" s="31"/>
      <c r="OVX33" s="31"/>
      <c r="OVY33" s="31"/>
      <c r="OVZ33" s="31"/>
      <c r="OWA33" s="31"/>
      <c r="OWB33" s="31"/>
      <c r="OWC33" s="31"/>
      <c r="OWD33" s="31"/>
      <c r="OWE33" s="31"/>
      <c r="OWF33" s="31"/>
      <c r="OWG33" s="31"/>
      <c r="OWH33" s="31"/>
      <c r="OWI33" s="31"/>
      <c r="OWJ33" s="31"/>
      <c r="OWK33" s="31"/>
      <c r="OWL33" s="31"/>
      <c r="OWM33" s="31"/>
      <c r="OWN33" s="31"/>
      <c r="OWO33" s="31"/>
      <c r="OWP33" s="31"/>
      <c r="OWQ33" s="31"/>
      <c r="OWR33" s="31"/>
      <c r="OWS33" s="31"/>
      <c r="OWT33" s="31"/>
      <c r="OWU33" s="31"/>
      <c r="OWV33" s="31"/>
      <c r="OWW33" s="31"/>
      <c r="OWX33" s="31"/>
      <c r="OWY33" s="31"/>
      <c r="OWZ33" s="31"/>
      <c r="OXA33" s="31"/>
      <c r="OXB33" s="31"/>
      <c r="OXC33" s="31"/>
      <c r="OXD33" s="31"/>
      <c r="OXE33" s="31"/>
      <c r="OXF33" s="31"/>
      <c r="OXG33" s="31"/>
      <c r="OXH33" s="31"/>
      <c r="OXI33" s="31"/>
      <c r="OXJ33" s="31"/>
      <c r="OXK33" s="31"/>
      <c r="OXL33" s="31"/>
      <c r="OXM33" s="31"/>
      <c r="OXN33" s="31"/>
      <c r="OXO33" s="31"/>
      <c r="OXP33" s="31"/>
      <c r="OXQ33" s="31"/>
      <c r="OXR33" s="31"/>
      <c r="OXS33" s="31"/>
      <c r="OXT33" s="31"/>
      <c r="OXU33" s="31"/>
      <c r="OXV33" s="31"/>
      <c r="OXW33" s="31"/>
      <c r="OXX33" s="31"/>
      <c r="OXY33" s="31"/>
      <c r="OXZ33" s="31"/>
      <c r="OYA33" s="31"/>
      <c r="OYB33" s="31"/>
      <c r="OYC33" s="31"/>
      <c r="OYD33" s="31"/>
      <c r="OYE33" s="31"/>
      <c r="OYF33" s="31"/>
      <c r="OYG33" s="31"/>
      <c r="OYH33" s="31"/>
      <c r="OYI33" s="31"/>
      <c r="OYJ33" s="31"/>
      <c r="OYK33" s="31"/>
      <c r="OYL33" s="31"/>
      <c r="OYM33" s="31"/>
      <c r="OYN33" s="31"/>
      <c r="OYO33" s="31"/>
      <c r="OYP33" s="31"/>
      <c r="OYQ33" s="31"/>
      <c r="OYR33" s="31"/>
      <c r="OYS33" s="31"/>
      <c r="OYT33" s="31"/>
      <c r="OYU33" s="31"/>
      <c r="OYV33" s="31"/>
      <c r="OYW33" s="31"/>
      <c r="OYX33" s="31"/>
      <c r="OYY33" s="31"/>
      <c r="OYZ33" s="31"/>
      <c r="OZA33" s="31"/>
      <c r="OZB33" s="31"/>
      <c r="OZC33" s="31"/>
      <c r="OZD33" s="31"/>
      <c r="OZE33" s="31"/>
      <c r="OZF33" s="31"/>
      <c r="OZG33" s="31"/>
      <c r="OZH33" s="31"/>
      <c r="OZI33" s="31"/>
      <c r="OZJ33" s="31"/>
      <c r="OZK33" s="31"/>
      <c r="OZL33" s="31"/>
      <c r="OZM33" s="31"/>
      <c r="OZN33" s="31"/>
      <c r="OZO33" s="31"/>
      <c r="OZP33" s="31"/>
      <c r="OZQ33" s="31"/>
      <c r="OZR33" s="31"/>
      <c r="OZS33" s="31"/>
      <c r="OZT33" s="31"/>
      <c r="OZU33" s="31"/>
      <c r="OZV33" s="31"/>
      <c r="OZW33" s="31"/>
      <c r="OZX33" s="31"/>
      <c r="OZY33" s="31"/>
      <c r="OZZ33" s="31"/>
      <c r="PAA33" s="31"/>
      <c r="PAB33" s="31"/>
      <c r="PAC33" s="31"/>
      <c r="PAD33" s="31"/>
      <c r="PAE33" s="31"/>
      <c r="PAF33" s="31"/>
      <c r="PAG33" s="31"/>
      <c r="PAH33" s="31"/>
      <c r="PAI33" s="31"/>
      <c r="PAJ33" s="31"/>
      <c r="PAK33" s="31"/>
      <c r="PAL33" s="31"/>
      <c r="PAM33" s="31"/>
      <c r="PAN33" s="31"/>
      <c r="PAO33" s="31"/>
      <c r="PAP33" s="31"/>
      <c r="PAQ33" s="31"/>
      <c r="PAR33" s="31"/>
      <c r="PAS33" s="31"/>
      <c r="PAT33" s="31"/>
      <c r="PAU33" s="31"/>
      <c r="PAV33" s="31"/>
      <c r="PAW33" s="31"/>
      <c r="PAX33" s="31"/>
      <c r="PAY33" s="31"/>
      <c r="PAZ33" s="31"/>
      <c r="PBA33" s="31"/>
      <c r="PBB33" s="31"/>
      <c r="PBC33" s="31"/>
      <c r="PBD33" s="31"/>
      <c r="PBE33" s="31"/>
      <c r="PBF33" s="31"/>
      <c r="PBG33" s="31"/>
      <c r="PBH33" s="31"/>
      <c r="PBI33" s="31"/>
      <c r="PBJ33" s="31"/>
      <c r="PBK33" s="31"/>
      <c r="PBL33" s="31"/>
      <c r="PBM33" s="31"/>
      <c r="PBN33" s="31"/>
      <c r="PBO33" s="31"/>
      <c r="PBP33" s="31"/>
      <c r="PBQ33" s="31"/>
      <c r="PBR33" s="31"/>
      <c r="PBS33" s="31"/>
      <c r="PBT33" s="31"/>
      <c r="PBU33" s="31"/>
      <c r="PBV33" s="31"/>
      <c r="PBW33" s="31"/>
      <c r="PBX33" s="31"/>
      <c r="PBY33" s="31"/>
      <c r="PBZ33" s="31"/>
      <c r="PCA33" s="31"/>
      <c r="PCB33" s="31"/>
      <c r="PCC33" s="31"/>
      <c r="PCD33" s="31"/>
      <c r="PCE33" s="31"/>
      <c r="PCF33" s="31"/>
      <c r="PCG33" s="31"/>
      <c r="PCH33" s="31"/>
      <c r="PCI33" s="31"/>
      <c r="PCJ33" s="31"/>
      <c r="PCK33" s="31"/>
      <c r="PCL33" s="31"/>
      <c r="PCM33" s="31"/>
      <c r="PCN33" s="31"/>
      <c r="PCO33" s="31"/>
      <c r="PCP33" s="31"/>
      <c r="PCQ33" s="31"/>
      <c r="PCR33" s="31"/>
      <c r="PCS33" s="31"/>
      <c r="PCT33" s="31"/>
      <c r="PCU33" s="31"/>
      <c r="PCV33" s="31"/>
      <c r="PCW33" s="31"/>
      <c r="PCX33" s="31"/>
      <c r="PCY33" s="31"/>
      <c r="PCZ33" s="31"/>
      <c r="PDA33" s="31"/>
      <c r="PDB33" s="31"/>
      <c r="PDC33" s="31"/>
      <c r="PDD33" s="31"/>
      <c r="PDE33" s="31"/>
      <c r="PDF33" s="31"/>
      <c r="PDG33" s="31"/>
      <c r="PDH33" s="31"/>
      <c r="PDI33" s="31"/>
      <c r="PDJ33" s="31"/>
      <c r="PDK33" s="31"/>
      <c r="PDL33" s="31"/>
      <c r="PDM33" s="31"/>
      <c r="PDN33" s="31"/>
      <c r="PDO33" s="31"/>
      <c r="PDP33" s="31"/>
      <c r="PDQ33" s="31"/>
      <c r="PDR33" s="31"/>
      <c r="PDS33" s="31"/>
      <c r="PDT33" s="31"/>
      <c r="PDU33" s="31"/>
      <c r="PDV33" s="31"/>
      <c r="PDW33" s="31"/>
      <c r="PDX33" s="31"/>
      <c r="PDY33" s="31"/>
      <c r="PDZ33" s="31"/>
      <c r="PEA33" s="31"/>
      <c r="PEB33" s="31"/>
      <c r="PEC33" s="31"/>
      <c r="PED33" s="31"/>
      <c r="PEE33" s="31"/>
      <c r="PEF33" s="31"/>
      <c r="PEG33" s="31"/>
      <c r="PEH33" s="31"/>
      <c r="PEI33" s="31"/>
      <c r="PEJ33" s="31"/>
      <c r="PEK33" s="31"/>
      <c r="PEL33" s="31"/>
      <c r="PEM33" s="31"/>
      <c r="PEN33" s="31"/>
      <c r="PEO33" s="31"/>
      <c r="PEP33" s="31"/>
      <c r="PEQ33" s="31"/>
      <c r="PER33" s="31"/>
      <c r="PES33" s="31"/>
      <c r="PET33" s="31"/>
      <c r="PEU33" s="31"/>
      <c r="PEV33" s="31"/>
      <c r="PEW33" s="31"/>
      <c r="PEX33" s="31"/>
      <c r="PEY33" s="31"/>
      <c r="PEZ33" s="31"/>
      <c r="PFA33" s="31"/>
      <c r="PFB33" s="31"/>
      <c r="PFC33" s="31"/>
      <c r="PFD33" s="31"/>
      <c r="PFE33" s="31"/>
      <c r="PFF33" s="31"/>
      <c r="PFG33" s="31"/>
      <c r="PFH33" s="31"/>
      <c r="PFI33" s="31"/>
      <c r="PFJ33" s="31"/>
      <c r="PFK33" s="31"/>
      <c r="PFL33" s="31"/>
      <c r="PFM33" s="31"/>
      <c r="PFN33" s="31"/>
      <c r="PFO33" s="31"/>
      <c r="PFP33" s="31"/>
      <c r="PFQ33" s="31"/>
      <c r="PFR33" s="31"/>
      <c r="PFS33" s="31"/>
      <c r="PFT33" s="31"/>
      <c r="PFU33" s="31"/>
      <c r="PFV33" s="31"/>
      <c r="PFW33" s="31"/>
      <c r="PFX33" s="31"/>
      <c r="PFY33" s="31"/>
      <c r="PFZ33" s="31"/>
      <c r="PGA33" s="31"/>
      <c r="PGB33" s="31"/>
      <c r="PGC33" s="31"/>
      <c r="PGD33" s="31"/>
      <c r="PGE33" s="31"/>
      <c r="PGF33" s="31"/>
      <c r="PGG33" s="31"/>
      <c r="PGH33" s="31"/>
      <c r="PGI33" s="31"/>
      <c r="PGJ33" s="31"/>
      <c r="PGK33" s="31"/>
      <c r="PGL33" s="31"/>
      <c r="PGM33" s="31"/>
      <c r="PGN33" s="31"/>
      <c r="PGO33" s="31"/>
      <c r="PGP33" s="31"/>
      <c r="PGQ33" s="31"/>
      <c r="PGR33" s="31"/>
      <c r="PGS33" s="31"/>
      <c r="PGT33" s="31"/>
      <c r="PGU33" s="31"/>
      <c r="PGV33" s="31"/>
      <c r="PGW33" s="31"/>
      <c r="PGX33" s="31"/>
      <c r="PGY33" s="31"/>
      <c r="PGZ33" s="31"/>
      <c r="PHA33" s="31"/>
      <c r="PHB33" s="31"/>
      <c r="PHC33" s="31"/>
      <c r="PHD33" s="31"/>
      <c r="PHE33" s="31"/>
      <c r="PHF33" s="31"/>
      <c r="PHG33" s="31"/>
      <c r="PHH33" s="31"/>
      <c r="PHI33" s="31"/>
      <c r="PHJ33" s="31"/>
      <c r="PHK33" s="31"/>
      <c r="PHL33" s="31"/>
      <c r="PHM33" s="31"/>
      <c r="PHN33" s="31"/>
      <c r="PHO33" s="31"/>
      <c r="PHP33" s="31"/>
      <c r="PHQ33" s="31"/>
      <c r="PHR33" s="31"/>
      <c r="PHS33" s="31"/>
      <c r="PHT33" s="31"/>
      <c r="PHU33" s="31"/>
      <c r="PHV33" s="31"/>
      <c r="PHW33" s="31"/>
      <c r="PHX33" s="31"/>
      <c r="PHY33" s="31"/>
      <c r="PHZ33" s="31"/>
      <c r="PIA33" s="31"/>
      <c r="PIB33" s="31"/>
      <c r="PIC33" s="31"/>
      <c r="PID33" s="31"/>
      <c r="PIE33" s="31"/>
      <c r="PIF33" s="31"/>
      <c r="PIG33" s="31"/>
      <c r="PIH33" s="31"/>
      <c r="PII33" s="31"/>
      <c r="PIJ33" s="31"/>
      <c r="PIK33" s="31"/>
      <c r="PIL33" s="31"/>
      <c r="PIM33" s="31"/>
      <c r="PIN33" s="31"/>
      <c r="PIO33" s="31"/>
      <c r="PIP33" s="31"/>
      <c r="PIQ33" s="31"/>
      <c r="PIR33" s="31"/>
      <c r="PIS33" s="31"/>
      <c r="PIT33" s="31"/>
      <c r="PIU33" s="31"/>
      <c r="PIV33" s="31"/>
      <c r="PIW33" s="31"/>
      <c r="PIX33" s="31"/>
      <c r="PIY33" s="31"/>
      <c r="PIZ33" s="31"/>
      <c r="PJA33" s="31"/>
      <c r="PJB33" s="31"/>
      <c r="PJC33" s="31"/>
      <c r="PJD33" s="31"/>
      <c r="PJE33" s="31"/>
      <c r="PJF33" s="31"/>
      <c r="PJG33" s="31"/>
      <c r="PJH33" s="31"/>
      <c r="PJI33" s="31"/>
      <c r="PJJ33" s="31"/>
      <c r="PJK33" s="31"/>
      <c r="PJL33" s="31"/>
      <c r="PJM33" s="31"/>
      <c r="PJN33" s="31"/>
      <c r="PJO33" s="31"/>
      <c r="PJP33" s="31"/>
      <c r="PJQ33" s="31"/>
      <c r="PJR33" s="31"/>
      <c r="PJS33" s="31"/>
      <c r="PJT33" s="31"/>
      <c r="PJU33" s="31"/>
      <c r="PJV33" s="31"/>
      <c r="PJW33" s="31"/>
      <c r="PJX33" s="31"/>
      <c r="PJY33" s="31"/>
      <c r="PJZ33" s="31"/>
      <c r="PKA33" s="31"/>
      <c r="PKB33" s="31"/>
      <c r="PKC33" s="31"/>
      <c r="PKD33" s="31"/>
      <c r="PKE33" s="31"/>
      <c r="PKF33" s="31"/>
      <c r="PKG33" s="31"/>
      <c r="PKH33" s="31"/>
      <c r="PKI33" s="31"/>
      <c r="PKJ33" s="31"/>
      <c r="PKK33" s="31"/>
      <c r="PKL33" s="31"/>
      <c r="PKM33" s="31"/>
      <c r="PKN33" s="31"/>
      <c r="PKO33" s="31"/>
      <c r="PKP33" s="31"/>
      <c r="PKQ33" s="31"/>
      <c r="PKR33" s="31"/>
      <c r="PKS33" s="31"/>
      <c r="PKT33" s="31"/>
      <c r="PKU33" s="31"/>
      <c r="PKV33" s="31"/>
      <c r="PKW33" s="31"/>
      <c r="PKX33" s="31"/>
      <c r="PKY33" s="31"/>
      <c r="PKZ33" s="31"/>
      <c r="PLA33" s="31"/>
      <c r="PLB33" s="31"/>
      <c r="PLC33" s="31"/>
      <c r="PLD33" s="31"/>
      <c r="PLE33" s="31"/>
      <c r="PLF33" s="31"/>
      <c r="PLG33" s="31"/>
      <c r="PLH33" s="31"/>
      <c r="PLI33" s="31"/>
      <c r="PLJ33" s="31"/>
      <c r="PLK33" s="31"/>
      <c r="PLL33" s="31"/>
      <c r="PLM33" s="31"/>
      <c r="PLN33" s="31"/>
      <c r="PLO33" s="31"/>
      <c r="PLP33" s="31"/>
      <c r="PLQ33" s="31"/>
      <c r="PLR33" s="31"/>
      <c r="PLS33" s="31"/>
      <c r="PLT33" s="31"/>
      <c r="PLU33" s="31"/>
      <c r="PLV33" s="31"/>
      <c r="PLW33" s="31"/>
      <c r="PLX33" s="31"/>
      <c r="PLY33" s="31"/>
      <c r="PLZ33" s="31"/>
      <c r="PMA33" s="31"/>
      <c r="PMB33" s="31"/>
      <c r="PMC33" s="31"/>
      <c r="PMD33" s="31"/>
      <c r="PME33" s="31"/>
      <c r="PMF33" s="31"/>
      <c r="PMG33" s="31"/>
      <c r="PMH33" s="31"/>
      <c r="PMI33" s="31"/>
      <c r="PMJ33" s="31"/>
      <c r="PMK33" s="31"/>
      <c r="PML33" s="31"/>
      <c r="PMM33" s="31"/>
      <c r="PMN33" s="31"/>
      <c r="PMO33" s="31"/>
      <c r="PMP33" s="31"/>
      <c r="PMQ33" s="31"/>
      <c r="PMR33" s="31"/>
      <c r="PMS33" s="31"/>
      <c r="PMT33" s="31"/>
      <c r="PMU33" s="31"/>
      <c r="PMV33" s="31"/>
      <c r="PMW33" s="31"/>
      <c r="PMX33" s="31"/>
      <c r="PMY33" s="31"/>
      <c r="PMZ33" s="31"/>
      <c r="PNA33" s="31"/>
      <c r="PNB33" s="31"/>
      <c r="PNC33" s="31"/>
      <c r="PND33" s="31"/>
      <c r="PNE33" s="31"/>
      <c r="PNF33" s="31"/>
      <c r="PNG33" s="31"/>
      <c r="PNH33" s="31"/>
      <c r="PNI33" s="31"/>
      <c r="PNJ33" s="31"/>
      <c r="PNK33" s="31"/>
      <c r="PNL33" s="31"/>
      <c r="PNM33" s="31"/>
      <c r="PNN33" s="31"/>
      <c r="PNO33" s="31"/>
      <c r="PNP33" s="31"/>
      <c r="PNQ33" s="31"/>
      <c r="PNR33" s="31"/>
      <c r="PNS33" s="31"/>
      <c r="PNT33" s="31"/>
      <c r="PNU33" s="31"/>
      <c r="PNV33" s="31"/>
      <c r="PNW33" s="31"/>
      <c r="PNX33" s="31"/>
      <c r="PNY33" s="31"/>
      <c r="PNZ33" s="31"/>
      <c r="POA33" s="31"/>
      <c r="POB33" s="31"/>
      <c r="POC33" s="31"/>
      <c r="POD33" s="31"/>
      <c r="POE33" s="31"/>
      <c r="POF33" s="31"/>
      <c r="POG33" s="31"/>
      <c r="POH33" s="31"/>
      <c r="POI33" s="31"/>
      <c r="POJ33" s="31"/>
      <c r="POK33" s="31"/>
      <c r="POL33" s="31"/>
      <c r="POM33" s="31"/>
      <c r="PON33" s="31"/>
      <c r="POO33" s="31"/>
      <c r="POP33" s="31"/>
      <c r="POQ33" s="31"/>
      <c r="POR33" s="31"/>
      <c r="POS33" s="31"/>
      <c r="POT33" s="31"/>
      <c r="POU33" s="31"/>
      <c r="POV33" s="31"/>
      <c r="POW33" s="31"/>
      <c r="POX33" s="31"/>
      <c r="POY33" s="31"/>
      <c r="POZ33" s="31"/>
      <c r="PPA33" s="31"/>
      <c r="PPB33" s="31"/>
      <c r="PPC33" s="31"/>
      <c r="PPD33" s="31"/>
      <c r="PPE33" s="31"/>
      <c r="PPF33" s="31"/>
      <c r="PPG33" s="31"/>
      <c r="PPH33" s="31"/>
      <c r="PPI33" s="31"/>
      <c r="PPJ33" s="31"/>
      <c r="PPK33" s="31"/>
      <c r="PPL33" s="31"/>
      <c r="PPM33" s="31"/>
      <c r="PPN33" s="31"/>
      <c r="PPO33" s="31"/>
      <c r="PPP33" s="31"/>
      <c r="PPQ33" s="31"/>
      <c r="PPR33" s="31"/>
      <c r="PPS33" s="31"/>
      <c r="PPT33" s="31"/>
      <c r="PPU33" s="31"/>
      <c r="PPV33" s="31"/>
      <c r="PPW33" s="31"/>
      <c r="PPX33" s="31"/>
      <c r="PPY33" s="31"/>
      <c r="PPZ33" s="31"/>
      <c r="PQA33" s="31"/>
      <c r="PQB33" s="31"/>
      <c r="PQC33" s="31"/>
      <c r="PQD33" s="31"/>
      <c r="PQE33" s="31"/>
      <c r="PQF33" s="31"/>
      <c r="PQG33" s="31"/>
      <c r="PQH33" s="31"/>
      <c r="PQI33" s="31"/>
      <c r="PQJ33" s="31"/>
      <c r="PQK33" s="31"/>
      <c r="PQL33" s="31"/>
      <c r="PQM33" s="31"/>
      <c r="PQN33" s="31"/>
      <c r="PQO33" s="31"/>
      <c r="PQP33" s="31"/>
      <c r="PQQ33" s="31"/>
      <c r="PQR33" s="31"/>
      <c r="PQS33" s="31"/>
      <c r="PQT33" s="31"/>
      <c r="PQU33" s="31"/>
      <c r="PQV33" s="31"/>
      <c r="PQW33" s="31"/>
      <c r="PQX33" s="31"/>
      <c r="PQY33" s="31"/>
      <c r="PQZ33" s="31"/>
      <c r="PRA33" s="31"/>
      <c r="PRB33" s="31"/>
      <c r="PRC33" s="31"/>
      <c r="PRD33" s="31"/>
      <c r="PRE33" s="31"/>
      <c r="PRF33" s="31"/>
      <c r="PRG33" s="31"/>
      <c r="PRH33" s="31"/>
      <c r="PRI33" s="31"/>
      <c r="PRJ33" s="31"/>
      <c r="PRK33" s="31"/>
      <c r="PRL33" s="31"/>
      <c r="PRM33" s="31"/>
      <c r="PRN33" s="31"/>
      <c r="PRO33" s="31"/>
      <c r="PRP33" s="31"/>
      <c r="PRQ33" s="31"/>
      <c r="PRR33" s="31"/>
      <c r="PRS33" s="31"/>
      <c r="PRT33" s="31"/>
      <c r="PRU33" s="31"/>
      <c r="PRV33" s="31"/>
      <c r="PRW33" s="31"/>
      <c r="PRX33" s="31"/>
      <c r="PRY33" s="31"/>
      <c r="PRZ33" s="31"/>
      <c r="PSA33" s="31"/>
      <c r="PSB33" s="31"/>
      <c r="PSC33" s="31"/>
      <c r="PSD33" s="31"/>
      <c r="PSE33" s="31"/>
      <c r="PSF33" s="31"/>
      <c r="PSG33" s="31"/>
      <c r="PSH33" s="31"/>
      <c r="PSI33" s="31"/>
      <c r="PSJ33" s="31"/>
      <c r="PSK33" s="31"/>
      <c r="PSL33" s="31"/>
      <c r="PSM33" s="31"/>
      <c r="PSN33" s="31"/>
      <c r="PSO33" s="31"/>
      <c r="PSP33" s="31"/>
      <c r="PSQ33" s="31"/>
      <c r="PSR33" s="31"/>
      <c r="PSS33" s="31"/>
      <c r="PST33" s="31"/>
      <c r="PSU33" s="31"/>
      <c r="PSV33" s="31"/>
      <c r="PSW33" s="31"/>
      <c r="PSX33" s="31"/>
      <c r="PSY33" s="31"/>
      <c r="PSZ33" s="31"/>
      <c r="PTA33" s="31"/>
      <c r="PTB33" s="31"/>
      <c r="PTC33" s="31"/>
      <c r="PTD33" s="31"/>
      <c r="PTE33" s="31"/>
      <c r="PTF33" s="31"/>
      <c r="PTG33" s="31"/>
      <c r="PTH33" s="31"/>
      <c r="PTI33" s="31"/>
      <c r="PTJ33" s="31"/>
      <c r="PTK33" s="31"/>
      <c r="PTL33" s="31"/>
      <c r="PTM33" s="31"/>
      <c r="PTN33" s="31"/>
      <c r="PTO33" s="31"/>
      <c r="PTP33" s="31"/>
      <c r="PTQ33" s="31"/>
      <c r="PTR33" s="31"/>
      <c r="PTS33" s="31"/>
      <c r="PTT33" s="31"/>
      <c r="PTU33" s="31"/>
      <c r="PTV33" s="31"/>
      <c r="PTW33" s="31"/>
      <c r="PTX33" s="31"/>
      <c r="PTY33" s="31"/>
      <c r="PTZ33" s="31"/>
      <c r="PUA33" s="31"/>
      <c r="PUB33" s="31"/>
      <c r="PUC33" s="31"/>
      <c r="PUD33" s="31"/>
      <c r="PUE33" s="31"/>
      <c r="PUF33" s="31"/>
      <c r="PUG33" s="31"/>
      <c r="PUH33" s="31"/>
      <c r="PUI33" s="31"/>
      <c r="PUJ33" s="31"/>
      <c r="PUK33" s="31"/>
      <c r="PUL33" s="31"/>
      <c r="PUM33" s="31"/>
      <c r="PUN33" s="31"/>
      <c r="PUO33" s="31"/>
      <c r="PUP33" s="31"/>
      <c r="PUQ33" s="31"/>
      <c r="PUR33" s="31"/>
      <c r="PUS33" s="31"/>
      <c r="PUT33" s="31"/>
      <c r="PUU33" s="31"/>
      <c r="PUV33" s="31"/>
      <c r="PUW33" s="31"/>
      <c r="PUX33" s="31"/>
      <c r="PUY33" s="31"/>
      <c r="PUZ33" s="31"/>
      <c r="PVA33" s="31"/>
      <c r="PVB33" s="31"/>
      <c r="PVC33" s="31"/>
      <c r="PVD33" s="31"/>
      <c r="PVE33" s="31"/>
      <c r="PVF33" s="31"/>
      <c r="PVG33" s="31"/>
      <c r="PVH33" s="31"/>
      <c r="PVI33" s="31"/>
      <c r="PVJ33" s="31"/>
      <c r="PVK33" s="31"/>
      <c r="PVL33" s="31"/>
      <c r="PVM33" s="31"/>
      <c r="PVN33" s="31"/>
      <c r="PVO33" s="31"/>
      <c r="PVP33" s="31"/>
      <c r="PVQ33" s="31"/>
      <c r="PVR33" s="31"/>
      <c r="PVS33" s="31"/>
      <c r="PVT33" s="31"/>
      <c r="PVU33" s="31"/>
      <c r="PVV33" s="31"/>
      <c r="PVW33" s="31"/>
      <c r="PVX33" s="31"/>
      <c r="PVY33" s="31"/>
      <c r="PVZ33" s="31"/>
      <c r="PWA33" s="31"/>
      <c r="PWB33" s="31"/>
      <c r="PWC33" s="31"/>
      <c r="PWD33" s="31"/>
      <c r="PWE33" s="31"/>
      <c r="PWF33" s="31"/>
      <c r="PWG33" s="31"/>
      <c r="PWH33" s="31"/>
      <c r="PWI33" s="31"/>
      <c r="PWJ33" s="31"/>
      <c r="PWK33" s="31"/>
      <c r="PWL33" s="31"/>
      <c r="PWM33" s="31"/>
      <c r="PWN33" s="31"/>
      <c r="PWO33" s="31"/>
      <c r="PWP33" s="31"/>
      <c r="PWQ33" s="31"/>
      <c r="PWR33" s="31"/>
      <c r="PWS33" s="31"/>
      <c r="PWT33" s="31"/>
      <c r="PWU33" s="31"/>
      <c r="PWV33" s="31"/>
      <c r="PWW33" s="31"/>
      <c r="PWX33" s="31"/>
      <c r="PWY33" s="31"/>
      <c r="PWZ33" s="31"/>
      <c r="PXA33" s="31"/>
      <c r="PXB33" s="31"/>
      <c r="PXC33" s="31"/>
      <c r="PXD33" s="31"/>
      <c r="PXE33" s="31"/>
      <c r="PXF33" s="31"/>
      <c r="PXG33" s="31"/>
      <c r="PXH33" s="31"/>
      <c r="PXI33" s="31"/>
      <c r="PXJ33" s="31"/>
      <c r="PXK33" s="31"/>
      <c r="PXL33" s="31"/>
      <c r="PXM33" s="31"/>
      <c r="PXN33" s="31"/>
      <c r="PXO33" s="31"/>
      <c r="PXP33" s="31"/>
      <c r="PXQ33" s="31"/>
      <c r="PXR33" s="31"/>
      <c r="PXS33" s="31"/>
      <c r="PXT33" s="31"/>
      <c r="PXU33" s="31"/>
      <c r="PXV33" s="31"/>
      <c r="PXW33" s="31"/>
      <c r="PXX33" s="31"/>
      <c r="PXY33" s="31"/>
      <c r="PXZ33" s="31"/>
      <c r="PYA33" s="31"/>
      <c r="PYB33" s="31"/>
      <c r="PYC33" s="31"/>
      <c r="PYD33" s="31"/>
      <c r="PYE33" s="31"/>
      <c r="PYF33" s="31"/>
      <c r="PYG33" s="31"/>
      <c r="PYH33" s="31"/>
      <c r="PYI33" s="31"/>
      <c r="PYJ33" s="31"/>
      <c r="PYK33" s="31"/>
      <c r="PYL33" s="31"/>
      <c r="PYM33" s="31"/>
      <c r="PYN33" s="31"/>
      <c r="PYO33" s="31"/>
      <c r="PYP33" s="31"/>
      <c r="PYQ33" s="31"/>
      <c r="PYR33" s="31"/>
      <c r="PYS33" s="31"/>
      <c r="PYT33" s="31"/>
      <c r="PYU33" s="31"/>
      <c r="PYV33" s="31"/>
      <c r="PYW33" s="31"/>
      <c r="PYX33" s="31"/>
      <c r="PYY33" s="31"/>
      <c r="PYZ33" s="31"/>
      <c r="PZA33" s="31"/>
      <c r="PZB33" s="31"/>
      <c r="PZC33" s="31"/>
      <c r="PZD33" s="31"/>
      <c r="PZE33" s="31"/>
      <c r="PZF33" s="31"/>
      <c r="PZG33" s="31"/>
      <c r="PZH33" s="31"/>
      <c r="PZI33" s="31"/>
      <c r="PZJ33" s="31"/>
      <c r="PZK33" s="31"/>
      <c r="PZL33" s="31"/>
      <c r="PZM33" s="31"/>
      <c r="PZN33" s="31"/>
      <c r="PZO33" s="31"/>
      <c r="PZP33" s="31"/>
      <c r="PZQ33" s="31"/>
      <c r="PZR33" s="31"/>
      <c r="PZS33" s="31"/>
      <c r="PZT33" s="31"/>
      <c r="PZU33" s="31"/>
      <c r="PZV33" s="31"/>
      <c r="PZW33" s="31"/>
      <c r="PZX33" s="31"/>
      <c r="PZY33" s="31"/>
      <c r="PZZ33" s="31"/>
      <c r="QAA33" s="31"/>
      <c r="QAB33" s="31"/>
      <c r="QAC33" s="31"/>
      <c r="QAD33" s="31"/>
      <c r="QAE33" s="31"/>
      <c r="QAF33" s="31"/>
      <c r="QAG33" s="31"/>
      <c r="QAH33" s="31"/>
      <c r="QAI33" s="31"/>
      <c r="QAJ33" s="31"/>
      <c r="QAK33" s="31"/>
      <c r="QAL33" s="31"/>
      <c r="QAM33" s="31"/>
      <c r="QAN33" s="31"/>
      <c r="QAO33" s="31"/>
      <c r="QAP33" s="31"/>
      <c r="QAQ33" s="31"/>
      <c r="QAR33" s="31"/>
      <c r="QAS33" s="31"/>
      <c r="QAT33" s="31"/>
      <c r="QAU33" s="31"/>
      <c r="QAV33" s="31"/>
      <c r="QAW33" s="31"/>
      <c r="QAX33" s="31"/>
      <c r="QAY33" s="31"/>
      <c r="QAZ33" s="31"/>
      <c r="QBA33" s="31"/>
      <c r="QBB33" s="31"/>
      <c r="QBC33" s="31"/>
      <c r="QBD33" s="31"/>
      <c r="QBE33" s="31"/>
      <c r="QBF33" s="31"/>
      <c r="QBG33" s="31"/>
      <c r="QBH33" s="31"/>
      <c r="QBI33" s="31"/>
      <c r="QBJ33" s="31"/>
      <c r="QBK33" s="31"/>
      <c r="QBL33" s="31"/>
      <c r="QBM33" s="31"/>
      <c r="QBN33" s="31"/>
      <c r="QBO33" s="31"/>
      <c r="QBP33" s="31"/>
      <c r="QBQ33" s="31"/>
      <c r="QBR33" s="31"/>
      <c r="QBS33" s="31"/>
      <c r="QBT33" s="31"/>
      <c r="QBU33" s="31"/>
      <c r="QBV33" s="31"/>
      <c r="QBW33" s="31"/>
      <c r="QBX33" s="31"/>
      <c r="QBY33" s="31"/>
      <c r="QBZ33" s="31"/>
      <c r="QCA33" s="31"/>
      <c r="QCB33" s="31"/>
      <c r="QCC33" s="31"/>
      <c r="QCD33" s="31"/>
      <c r="QCE33" s="31"/>
      <c r="QCF33" s="31"/>
      <c r="QCG33" s="31"/>
      <c r="QCH33" s="31"/>
      <c r="QCI33" s="31"/>
      <c r="QCJ33" s="31"/>
      <c r="QCK33" s="31"/>
      <c r="QCL33" s="31"/>
      <c r="QCM33" s="31"/>
      <c r="QCN33" s="31"/>
      <c r="QCO33" s="31"/>
      <c r="QCP33" s="31"/>
      <c r="QCQ33" s="31"/>
      <c r="QCR33" s="31"/>
      <c r="QCS33" s="31"/>
      <c r="QCT33" s="31"/>
      <c r="QCU33" s="31"/>
      <c r="QCV33" s="31"/>
      <c r="QCW33" s="31"/>
      <c r="QCX33" s="31"/>
      <c r="QCY33" s="31"/>
      <c r="QCZ33" s="31"/>
      <c r="QDA33" s="31"/>
      <c r="QDB33" s="31"/>
      <c r="QDC33" s="31"/>
      <c r="QDD33" s="31"/>
      <c r="QDE33" s="31"/>
      <c r="QDF33" s="31"/>
      <c r="QDG33" s="31"/>
      <c r="QDH33" s="31"/>
      <c r="QDI33" s="31"/>
      <c r="QDJ33" s="31"/>
      <c r="QDK33" s="31"/>
      <c r="QDL33" s="31"/>
      <c r="QDM33" s="31"/>
      <c r="QDN33" s="31"/>
      <c r="QDO33" s="31"/>
      <c r="QDP33" s="31"/>
      <c r="QDQ33" s="31"/>
      <c r="QDR33" s="31"/>
      <c r="QDS33" s="31"/>
      <c r="QDT33" s="31"/>
      <c r="QDU33" s="31"/>
      <c r="QDV33" s="31"/>
      <c r="QDW33" s="31"/>
      <c r="QDX33" s="31"/>
      <c r="QDY33" s="31"/>
      <c r="QDZ33" s="31"/>
      <c r="QEA33" s="31"/>
      <c r="QEB33" s="31"/>
      <c r="QEC33" s="31"/>
      <c r="QED33" s="31"/>
      <c r="QEE33" s="31"/>
      <c r="QEF33" s="31"/>
      <c r="QEG33" s="31"/>
      <c r="QEH33" s="31"/>
      <c r="QEI33" s="31"/>
      <c r="QEJ33" s="31"/>
      <c r="QEK33" s="31"/>
      <c r="QEL33" s="31"/>
      <c r="QEM33" s="31"/>
      <c r="QEN33" s="31"/>
      <c r="QEO33" s="31"/>
      <c r="QEP33" s="31"/>
      <c r="QEQ33" s="31"/>
      <c r="QER33" s="31"/>
      <c r="QES33" s="31"/>
      <c r="QET33" s="31"/>
      <c r="QEU33" s="31"/>
      <c r="QEV33" s="31"/>
      <c r="QEW33" s="31"/>
      <c r="QEX33" s="31"/>
      <c r="QEY33" s="31"/>
      <c r="QEZ33" s="31"/>
      <c r="QFA33" s="31"/>
      <c r="QFB33" s="31"/>
      <c r="QFC33" s="31"/>
      <c r="QFD33" s="31"/>
      <c r="QFE33" s="31"/>
      <c r="QFF33" s="31"/>
      <c r="QFG33" s="31"/>
      <c r="QFH33" s="31"/>
      <c r="QFI33" s="31"/>
      <c r="QFJ33" s="31"/>
      <c r="QFK33" s="31"/>
      <c r="QFL33" s="31"/>
      <c r="QFM33" s="31"/>
      <c r="QFN33" s="31"/>
      <c r="QFO33" s="31"/>
      <c r="QFP33" s="31"/>
      <c r="QFQ33" s="31"/>
      <c r="QFR33" s="31"/>
      <c r="QFS33" s="31"/>
      <c r="QFT33" s="31"/>
      <c r="QFU33" s="31"/>
      <c r="QFV33" s="31"/>
      <c r="QFW33" s="31"/>
      <c r="QFX33" s="31"/>
      <c r="QFY33" s="31"/>
      <c r="QFZ33" s="31"/>
      <c r="QGA33" s="31"/>
      <c r="QGB33" s="31"/>
      <c r="QGC33" s="31"/>
      <c r="QGD33" s="31"/>
      <c r="QGE33" s="31"/>
      <c r="QGF33" s="31"/>
      <c r="QGG33" s="31"/>
      <c r="QGH33" s="31"/>
      <c r="QGI33" s="31"/>
      <c r="QGJ33" s="31"/>
      <c r="QGK33" s="31"/>
      <c r="QGL33" s="31"/>
      <c r="QGM33" s="31"/>
      <c r="QGN33" s="31"/>
      <c r="QGO33" s="31"/>
      <c r="QGP33" s="31"/>
      <c r="QGQ33" s="31"/>
      <c r="QGR33" s="31"/>
      <c r="QGS33" s="31"/>
      <c r="QGT33" s="31"/>
      <c r="QGU33" s="31"/>
      <c r="QGV33" s="31"/>
      <c r="QGW33" s="31"/>
      <c r="QGX33" s="31"/>
      <c r="QGY33" s="31"/>
      <c r="QGZ33" s="31"/>
      <c r="QHA33" s="31"/>
      <c r="QHB33" s="31"/>
      <c r="QHC33" s="31"/>
      <c r="QHD33" s="31"/>
      <c r="QHE33" s="31"/>
      <c r="QHF33" s="31"/>
      <c r="QHG33" s="31"/>
      <c r="QHH33" s="31"/>
      <c r="QHI33" s="31"/>
      <c r="QHJ33" s="31"/>
      <c r="QHK33" s="31"/>
      <c r="QHL33" s="31"/>
      <c r="QHM33" s="31"/>
      <c r="QHN33" s="31"/>
      <c r="QHO33" s="31"/>
      <c r="QHP33" s="31"/>
      <c r="QHQ33" s="31"/>
      <c r="QHR33" s="31"/>
      <c r="QHS33" s="31"/>
      <c r="QHT33" s="31"/>
      <c r="QHU33" s="31"/>
      <c r="QHV33" s="31"/>
      <c r="QHW33" s="31"/>
      <c r="QHX33" s="31"/>
      <c r="QHY33" s="31"/>
      <c r="QHZ33" s="31"/>
      <c r="QIA33" s="31"/>
      <c r="QIB33" s="31"/>
      <c r="QIC33" s="31"/>
      <c r="QID33" s="31"/>
      <c r="QIE33" s="31"/>
      <c r="QIF33" s="31"/>
      <c r="QIG33" s="31"/>
      <c r="QIH33" s="31"/>
      <c r="QII33" s="31"/>
      <c r="QIJ33" s="31"/>
      <c r="QIK33" s="31"/>
      <c r="QIL33" s="31"/>
      <c r="QIM33" s="31"/>
      <c r="QIN33" s="31"/>
      <c r="QIO33" s="31"/>
      <c r="QIP33" s="31"/>
      <c r="QIQ33" s="31"/>
      <c r="QIR33" s="31"/>
      <c r="QIS33" s="31"/>
      <c r="QIT33" s="31"/>
      <c r="QIU33" s="31"/>
      <c r="QIV33" s="31"/>
      <c r="QIW33" s="31"/>
      <c r="QIX33" s="31"/>
      <c r="QIY33" s="31"/>
      <c r="QIZ33" s="31"/>
      <c r="QJA33" s="31"/>
      <c r="QJB33" s="31"/>
      <c r="QJC33" s="31"/>
      <c r="QJD33" s="31"/>
      <c r="QJE33" s="31"/>
      <c r="QJF33" s="31"/>
      <c r="QJG33" s="31"/>
      <c r="QJH33" s="31"/>
      <c r="QJI33" s="31"/>
      <c r="QJJ33" s="31"/>
      <c r="QJK33" s="31"/>
      <c r="QJL33" s="31"/>
      <c r="QJM33" s="31"/>
      <c r="QJN33" s="31"/>
      <c r="QJO33" s="31"/>
      <c r="QJP33" s="31"/>
      <c r="QJQ33" s="31"/>
      <c r="QJR33" s="31"/>
      <c r="QJS33" s="31"/>
      <c r="QJT33" s="31"/>
      <c r="QJU33" s="31"/>
      <c r="QJV33" s="31"/>
      <c r="QJW33" s="31"/>
      <c r="QJX33" s="31"/>
      <c r="QJY33" s="31"/>
      <c r="QJZ33" s="31"/>
      <c r="QKA33" s="31"/>
      <c r="QKB33" s="31"/>
      <c r="QKC33" s="31"/>
      <c r="QKD33" s="31"/>
      <c r="QKE33" s="31"/>
      <c r="QKF33" s="31"/>
      <c r="QKG33" s="31"/>
      <c r="QKH33" s="31"/>
      <c r="QKI33" s="31"/>
      <c r="QKJ33" s="31"/>
      <c r="QKK33" s="31"/>
      <c r="QKL33" s="31"/>
      <c r="QKM33" s="31"/>
      <c r="QKN33" s="31"/>
      <c r="QKO33" s="31"/>
      <c r="QKP33" s="31"/>
      <c r="QKQ33" s="31"/>
      <c r="QKR33" s="31"/>
      <c r="QKS33" s="31"/>
      <c r="QKT33" s="31"/>
      <c r="QKU33" s="31"/>
      <c r="QKV33" s="31"/>
      <c r="QKW33" s="31"/>
      <c r="QKX33" s="31"/>
      <c r="QKY33" s="31"/>
      <c r="QKZ33" s="31"/>
      <c r="QLA33" s="31"/>
      <c r="QLB33" s="31"/>
      <c r="QLC33" s="31"/>
      <c r="QLD33" s="31"/>
      <c r="QLE33" s="31"/>
      <c r="QLF33" s="31"/>
      <c r="QLG33" s="31"/>
      <c r="QLH33" s="31"/>
      <c r="QLI33" s="31"/>
      <c r="QLJ33" s="31"/>
      <c r="QLK33" s="31"/>
      <c r="QLL33" s="31"/>
      <c r="QLM33" s="31"/>
      <c r="QLN33" s="31"/>
      <c r="QLO33" s="31"/>
      <c r="QLP33" s="31"/>
      <c r="QLQ33" s="31"/>
      <c r="QLR33" s="31"/>
      <c r="QLS33" s="31"/>
      <c r="QLT33" s="31"/>
      <c r="QLU33" s="31"/>
      <c r="QLV33" s="31"/>
      <c r="QLW33" s="31"/>
      <c r="QLX33" s="31"/>
      <c r="QLY33" s="31"/>
      <c r="QLZ33" s="31"/>
      <c r="QMA33" s="31"/>
      <c r="QMB33" s="31"/>
      <c r="QMC33" s="31"/>
      <c r="QMD33" s="31"/>
      <c r="QME33" s="31"/>
      <c r="QMF33" s="31"/>
      <c r="QMG33" s="31"/>
      <c r="QMH33" s="31"/>
      <c r="QMI33" s="31"/>
      <c r="QMJ33" s="31"/>
      <c r="QMK33" s="31"/>
      <c r="QML33" s="31"/>
      <c r="QMM33" s="31"/>
      <c r="QMN33" s="31"/>
      <c r="QMO33" s="31"/>
      <c r="QMP33" s="31"/>
      <c r="QMQ33" s="31"/>
      <c r="QMR33" s="31"/>
      <c r="QMS33" s="31"/>
      <c r="QMT33" s="31"/>
      <c r="QMU33" s="31"/>
      <c r="QMV33" s="31"/>
      <c r="QMW33" s="31"/>
      <c r="QMX33" s="31"/>
      <c r="QMY33" s="31"/>
      <c r="QMZ33" s="31"/>
      <c r="QNA33" s="31"/>
      <c r="QNB33" s="31"/>
      <c r="QNC33" s="31"/>
      <c r="QND33" s="31"/>
      <c r="QNE33" s="31"/>
      <c r="QNF33" s="31"/>
      <c r="QNG33" s="31"/>
      <c r="QNH33" s="31"/>
      <c r="QNI33" s="31"/>
      <c r="QNJ33" s="31"/>
      <c r="QNK33" s="31"/>
      <c r="QNL33" s="31"/>
      <c r="QNM33" s="31"/>
      <c r="QNN33" s="31"/>
      <c r="QNO33" s="31"/>
      <c r="QNP33" s="31"/>
      <c r="QNQ33" s="31"/>
      <c r="QNR33" s="31"/>
      <c r="QNS33" s="31"/>
      <c r="QNT33" s="31"/>
      <c r="QNU33" s="31"/>
      <c r="QNV33" s="31"/>
      <c r="QNW33" s="31"/>
      <c r="QNX33" s="31"/>
      <c r="QNY33" s="31"/>
      <c r="QNZ33" s="31"/>
      <c r="QOA33" s="31"/>
      <c r="QOB33" s="31"/>
      <c r="QOC33" s="31"/>
      <c r="QOD33" s="31"/>
      <c r="QOE33" s="31"/>
      <c r="QOF33" s="31"/>
      <c r="QOG33" s="31"/>
      <c r="QOH33" s="31"/>
      <c r="QOI33" s="31"/>
      <c r="QOJ33" s="31"/>
      <c r="QOK33" s="31"/>
      <c r="QOL33" s="31"/>
      <c r="QOM33" s="31"/>
      <c r="QON33" s="31"/>
      <c r="QOO33" s="31"/>
      <c r="QOP33" s="31"/>
      <c r="QOQ33" s="31"/>
      <c r="QOR33" s="31"/>
      <c r="QOS33" s="31"/>
      <c r="QOT33" s="31"/>
      <c r="QOU33" s="31"/>
      <c r="QOV33" s="31"/>
      <c r="QOW33" s="31"/>
      <c r="QOX33" s="31"/>
      <c r="QOY33" s="31"/>
      <c r="QOZ33" s="31"/>
      <c r="QPA33" s="31"/>
      <c r="QPB33" s="31"/>
      <c r="QPC33" s="31"/>
      <c r="QPD33" s="31"/>
      <c r="QPE33" s="31"/>
      <c r="QPF33" s="31"/>
      <c r="QPG33" s="31"/>
      <c r="QPH33" s="31"/>
      <c r="QPI33" s="31"/>
      <c r="QPJ33" s="31"/>
      <c r="QPK33" s="31"/>
      <c r="QPL33" s="31"/>
      <c r="QPM33" s="31"/>
      <c r="QPN33" s="31"/>
      <c r="QPO33" s="31"/>
      <c r="QPP33" s="31"/>
      <c r="QPQ33" s="31"/>
      <c r="QPR33" s="31"/>
      <c r="QPS33" s="31"/>
      <c r="QPT33" s="31"/>
      <c r="QPU33" s="31"/>
      <c r="QPV33" s="31"/>
      <c r="QPW33" s="31"/>
      <c r="QPX33" s="31"/>
      <c r="QPY33" s="31"/>
      <c r="QPZ33" s="31"/>
      <c r="QQA33" s="31"/>
      <c r="QQB33" s="31"/>
      <c r="QQC33" s="31"/>
      <c r="QQD33" s="31"/>
      <c r="QQE33" s="31"/>
      <c r="QQF33" s="31"/>
      <c r="QQG33" s="31"/>
      <c r="QQH33" s="31"/>
      <c r="QQI33" s="31"/>
      <c r="QQJ33" s="31"/>
      <c r="QQK33" s="31"/>
      <c r="QQL33" s="31"/>
      <c r="QQM33" s="31"/>
      <c r="QQN33" s="31"/>
      <c r="QQO33" s="31"/>
      <c r="QQP33" s="31"/>
      <c r="QQQ33" s="31"/>
      <c r="QQR33" s="31"/>
      <c r="QQS33" s="31"/>
      <c r="QQT33" s="31"/>
      <c r="QQU33" s="31"/>
      <c r="QQV33" s="31"/>
      <c r="QQW33" s="31"/>
      <c r="QQX33" s="31"/>
      <c r="QQY33" s="31"/>
      <c r="QQZ33" s="31"/>
      <c r="QRA33" s="31"/>
      <c r="QRB33" s="31"/>
      <c r="QRC33" s="31"/>
      <c r="QRD33" s="31"/>
      <c r="QRE33" s="31"/>
      <c r="QRF33" s="31"/>
      <c r="QRG33" s="31"/>
      <c r="QRH33" s="31"/>
      <c r="QRI33" s="31"/>
      <c r="QRJ33" s="31"/>
      <c r="QRK33" s="31"/>
      <c r="QRL33" s="31"/>
      <c r="QRM33" s="31"/>
      <c r="QRN33" s="31"/>
      <c r="QRO33" s="31"/>
      <c r="QRP33" s="31"/>
      <c r="QRQ33" s="31"/>
      <c r="QRR33" s="31"/>
      <c r="QRS33" s="31"/>
      <c r="QRT33" s="31"/>
      <c r="QRU33" s="31"/>
      <c r="QRV33" s="31"/>
      <c r="QRW33" s="31"/>
      <c r="QRX33" s="31"/>
      <c r="QRY33" s="31"/>
      <c r="QRZ33" s="31"/>
      <c r="QSA33" s="31"/>
      <c r="QSB33" s="31"/>
      <c r="QSC33" s="31"/>
      <c r="QSD33" s="31"/>
      <c r="QSE33" s="31"/>
      <c r="QSF33" s="31"/>
      <c r="QSG33" s="31"/>
      <c r="QSH33" s="31"/>
      <c r="QSI33" s="31"/>
      <c r="QSJ33" s="31"/>
      <c r="QSK33" s="31"/>
      <c r="QSL33" s="31"/>
      <c r="QSM33" s="31"/>
      <c r="QSN33" s="31"/>
      <c r="QSO33" s="31"/>
      <c r="QSP33" s="31"/>
      <c r="QSQ33" s="31"/>
      <c r="QSR33" s="31"/>
      <c r="QSS33" s="31"/>
      <c r="QST33" s="31"/>
      <c r="QSU33" s="31"/>
      <c r="QSV33" s="31"/>
      <c r="QSW33" s="31"/>
      <c r="QSX33" s="31"/>
      <c r="QSY33" s="31"/>
      <c r="QSZ33" s="31"/>
      <c r="QTA33" s="31"/>
      <c r="QTB33" s="31"/>
      <c r="QTC33" s="31"/>
      <c r="QTD33" s="31"/>
      <c r="QTE33" s="31"/>
      <c r="QTF33" s="31"/>
      <c r="QTG33" s="31"/>
      <c r="QTH33" s="31"/>
      <c r="QTI33" s="31"/>
      <c r="QTJ33" s="31"/>
      <c r="QTK33" s="31"/>
      <c r="QTL33" s="31"/>
      <c r="QTM33" s="31"/>
      <c r="QTN33" s="31"/>
      <c r="QTO33" s="31"/>
      <c r="QTP33" s="31"/>
      <c r="QTQ33" s="31"/>
      <c r="QTR33" s="31"/>
      <c r="QTS33" s="31"/>
      <c r="QTT33" s="31"/>
      <c r="QTU33" s="31"/>
      <c r="QTV33" s="31"/>
      <c r="QTW33" s="31"/>
      <c r="QTX33" s="31"/>
      <c r="QTY33" s="31"/>
      <c r="QTZ33" s="31"/>
      <c r="QUA33" s="31"/>
      <c r="QUB33" s="31"/>
      <c r="QUC33" s="31"/>
      <c r="QUD33" s="31"/>
      <c r="QUE33" s="31"/>
      <c r="QUF33" s="31"/>
      <c r="QUG33" s="31"/>
      <c r="QUH33" s="31"/>
      <c r="QUI33" s="31"/>
      <c r="QUJ33" s="31"/>
      <c r="QUK33" s="31"/>
      <c r="QUL33" s="31"/>
      <c r="QUM33" s="31"/>
      <c r="QUN33" s="31"/>
      <c r="QUO33" s="31"/>
      <c r="QUP33" s="31"/>
      <c r="QUQ33" s="31"/>
      <c r="QUR33" s="31"/>
      <c r="QUS33" s="31"/>
      <c r="QUT33" s="31"/>
      <c r="QUU33" s="31"/>
      <c r="QUV33" s="31"/>
      <c r="QUW33" s="31"/>
      <c r="QUX33" s="31"/>
      <c r="QUY33" s="31"/>
      <c r="QUZ33" s="31"/>
      <c r="QVA33" s="31"/>
      <c r="QVB33" s="31"/>
      <c r="QVC33" s="31"/>
      <c r="QVD33" s="31"/>
      <c r="QVE33" s="31"/>
      <c r="QVF33" s="31"/>
      <c r="QVG33" s="31"/>
      <c r="QVH33" s="31"/>
      <c r="QVI33" s="31"/>
      <c r="QVJ33" s="31"/>
      <c r="QVK33" s="31"/>
      <c r="QVL33" s="31"/>
      <c r="QVM33" s="31"/>
      <c r="QVN33" s="31"/>
      <c r="QVO33" s="31"/>
      <c r="QVP33" s="31"/>
      <c r="QVQ33" s="31"/>
      <c r="QVR33" s="31"/>
      <c r="QVS33" s="31"/>
      <c r="QVT33" s="31"/>
      <c r="QVU33" s="31"/>
      <c r="QVV33" s="31"/>
      <c r="QVW33" s="31"/>
      <c r="QVX33" s="31"/>
      <c r="QVY33" s="31"/>
      <c r="QVZ33" s="31"/>
      <c r="QWA33" s="31"/>
      <c r="QWB33" s="31"/>
      <c r="QWC33" s="31"/>
      <c r="QWD33" s="31"/>
      <c r="QWE33" s="31"/>
      <c r="QWF33" s="31"/>
      <c r="QWG33" s="31"/>
      <c r="QWH33" s="31"/>
      <c r="QWI33" s="31"/>
      <c r="QWJ33" s="31"/>
      <c r="QWK33" s="31"/>
      <c r="QWL33" s="31"/>
      <c r="QWM33" s="31"/>
      <c r="QWN33" s="31"/>
      <c r="QWO33" s="31"/>
      <c r="QWP33" s="31"/>
      <c r="QWQ33" s="31"/>
      <c r="QWR33" s="31"/>
      <c r="QWS33" s="31"/>
      <c r="QWT33" s="31"/>
      <c r="QWU33" s="31"/>
      <c r="QWV33" s="31"/>
      <c r="QWW33" s="31"/>
      <c r="QWX33" s="31"/>
      <c r="QWY33" s="31"/>
      <c r="QWZ33" s="31"/>
      <c r="QXA33" s="31"/>
      <c r="QXB33" s="31"/>
      <c r="QXC33" s="31"/>
      <c r="QXD33" s="31"/>
      <c r="QXE33" s="31"/>
      <c r="QXF33" s="31"/>
      <c r="QXG33" s="31"/>
      <c r="QXH33" s="31"/>
      <c r="QXI33" s="31"/>
      <c r="QXJ33" s="31"/>
      <c r="QXK33" s="31"/>
      <c r="QXL33" s="31"/>
      <c r="QXM33" s="31"/>
      <c r="QXN33" s="31"/>
      <c r="QXO33" s="31"/>
      <c r="QXP33" s="31"/>
      <c r="QXQ33" s="31"/>
      <c r="QXR33" s="31"/>
      <c r="QXS33" s="31"/>
      <c r="QXT33" s="31"/>
      <c r="QXU33" s="31"/>
      <c r="QXV33" s="31"/>
      <c r="QXW33" s="31"/>
      <c r="QXX33" s="31"/>
      <c r="QXY33" s="31"/>
      <c r="QXZ33" s="31"/>
      <c r="QYA33" s="31"/>
      <c r="QYB33" s="31"/>
      <c r="QYC33" s="31"/>
      <c r="QYD33" s="31"/>
      <c r="QYE33" s="31"/>
      <c r="QYF33" s="31"/>
      <c r="QYG33" s="31"/>
      <c r="QYH33" s="31"/>
      <c r="QYI33" s="31"/>
      <c r="QYJ33" s="31"/>
      <c r="QYK33" s="31"/>
      <c r="QYL33" s="31"/>
      <c r="QYM33" s="31"/>
      <c r="QYN33" s="31"/>
      <c r="QYO33" s="31"/>
      <c r="QYP33" s="31"/>
      <c r="QYQ33" s="31"/>
      <c r="QYR33" s="31"/>
      <c r="QYS33" s="31"/>
      <c r="QYT33" s="31"/>
      <c r="QYU33" s="31"/>
      <c r="QYV33" s="31"/>
      <c r="QYW33" s="31"/>
      <c r="QYX33" s="31"/>
      <c r="QYY33" s="31"/>
      <c r="QYZ33" s="31"/>
      <c r="QZA33" s="31"/>
      <c r="QZB33" s="31"/>
      <c r="QZC33" s="31"/>
      <c r="QZD33" s="31"/>
      <c r="QZE33" s="31"/>
      <c r="QZF33" s="31"/>
      <c r="QZG33" s="31"/>
      <c r="QZH33" s="31"/>
      <c r="QZI33" s="31"/>
      <c r="QZJ33" s="31"/>
      <c r="QZK33" s="31"/>
      <c r="QZL33" s="31"/>
      <c r="QZM33" s="31"/>
      <c r="QZN33" s="31"/>
      <c r="QZO33" s="31"/>
      <c r="QZP33" s="31"/>
      <c r="QZQ33" s="31"/>
      <c r="QZR33" s="31"/>
      <c r="QZS33" s="31"/>
      <c r="QZT33" s="31"/>
      <c r="QZU33" s="31"/>
      <c r="QZV33" s="31"/>
      <c r="QZW33" s="31"/>
      <c r="QZX33" s="31"/>
      <c r="QZY33" s="31"/>
      <c r="QZZ33" s="31"/>
      <c r="RAA33" s="31"/>
      <c r="RAB33" s="31"/>
      <c r="RAC33" s="31"/>
      <c r="RAD33" s="31"/>
      <c r="RAE33" s="31"/>
      <c r="RAF33" s="31"/>
      <c r="RAG33" s="31"/>
      <c r="RAH33" s="31"/>
      <c r="RAI33" s="31"/>
      <c r="RAJ33" s="31"/>
      <c r="RAK33" s="31"/>
      <c r="RAL33" s="31"/>
      <c r="RAM33" s="31"/>
      <c r="RAN33" s="31"/>
      <c r="RAO33" s="31"/>
      <c r="RAP33" s="31"/>
      <c r="RAQ33" s="31"/>
      <c r="RAR33" s="31"/>
      <c r="RAS33" s="31"/>
      <c r="RAT33" s="31"/>
      <c r="RAU33" s="31"/>
      <c r="RAV33" s="31"/>
      <c r="RAW33" s="31"/>
      <c r="RAX33" s="31"/>
      <c r="RAY33" s="31"/>
      <c r="RAZ33" s="31"/>
      <c r="RBA33" s="31"/>
      <c r="RBB33" s="31"/>
      <c r="RBC33" s="31"/>
      <c r="RBD33" s="31"/>
      <c r="RBE33" s="31"/>
      <c r="RBF33" s="31"/>
      <c r="RBG33" s="31"/>
      <c r="RBH33" s="31"/>
      <c r="RBI33" s="31"/>
      <c r="RBJ33" s="31"/>
      <c r="RBK33" s="31"/>
      <c r="RBL33" s="31"/>
      <c r="RBM33" s="31"/>
      <c r="RBN33" s="31"/>
      <c r="RBO33" s="31"/>
      <c r="RBP33" s="31"/>
      <c r="RBQ33" s="31"/>
      <c r="RBR33" s="31"/>
      <c r="RBS33" s="31"/>
      <c r="RBT33" s="31"/>
      <c r="RBU33" s="31"/>
      <c r="RBV33" s="31"/>
      <c r="RBW33" s="31"/>
      <c r="RBX33" s="31"/>
      <c r="RBY33" s="31"/>
      <c r="RBZ33" s="31"/>
      <c r="RCA33" s="31"/>
      <c r="RCB33" s="31"/>
      <c r="RCC33" s="31"/>
      <c r="RCD33" s="31"/>
      <c r="RCE33" s="31"/>
      <c r="RCF33" s="31"/>
      <c r="RCG33" s="31"/>
      <c r="RCH33" s="31"/>
      <c r="RCI33" s="31"/>
      <c r="RCJ33" s="31"/>
      <c r="RCK33" s="31"/>
      <c r="RCL33" s="31"/>
      <c r="RCM33" s="31"/>
      <c r="RCN33" s="31"/>
      <c r="RCO33" s="31"/>
      <c r="RCP33" s="31"/>
      <c r="RCQ33" s="31"/>
      <c r="RCR33" s="31"/>
      <c r="RCS33" s="31"/>
      <c r="RCT33" s="31"/>
      <c r="RCU33" s="31"/>
      <c r="RCV33" s="31"/>
      <c r="RCW33" s="31"/>
      <c r="RCX33" s="31"/>
      <c r="RCY33" s="31"/>
      <c r="RCZ33" s="31"/>
      <c r="RDA33" s="31"/>
      <c r="RDB33" s="31"/>
      <c r="RDC33" s="31"/>
      <c r="RDD33" s="31"/>
      <c r="RDE33" s="31"/>
      <c r="RDF33" s="31"/>
      <c r="RDG33" s="31"/>
      <c r="RDH33" s="31"/>
      <c r="RDI33" s="31"/>
      <c r="RDJ33" s="31"/>
      <c r="RDK33" s="31"/>
      <c r="RDL33" s="31"/>
      <c r="RDM33" s="31"/>
      <c r="RDN33" s="31"/>
      <c r="RDO33" s="31"/>
      <c r="RDP33" s="31"/>
      <c r="RDQ33" s="31"/>
      <c r="RDR33" s="31"/>
      <c r="RDS33" s="31"/>
      <c r="RDT33" s="31"/>
      <c r="RDU33" s="31"/>
      <c r="RDV33" s="31"/>
      <c r="RDW33" s="31"/>
      <c r="RDX33" s="31"/>
      <c r="RDY33" s="31"/>
      <c r="RDZ33" s="31"/>
      <c r="REA33" s="31"/>
      <c r="REB33" s="31"/>
      <c r="REC33" s="31"/>
      <c r="RED33" s="31"/>
      <c r="REE33" s="31"/>
      <c r="REF33" s="31"/>
      <c r="REG33" s="31"/>
      <c r="REH33" s="31"/>
      <c r="REI33" s="31"/>
      <c r="REJ33" s="31"/>
      <c r="REK33" s="31"/>
      <c r="REL33" s="31"/>
      <c r="REM33" s="31"/>
      <c r="REN33" s="31"/>
      <c r="REO33" s="31"/>
      <c r="REP33" s="31"/>
      <c r="REQ33" s="31"/>
      <c r="RER33" s="31"/>
      <c r="RES33" s="31"/>
      <c r="RET33" s="31"/>
      <c r="REU33" s="31"/>
      <c r="REV33" s="31"/>
      <c r="REW33" s="31"/>
      <c r="REX33" s="31"/>
      <c r="REY33" s="31"/>
      <c r="REZ33" s="31"/>
      <c r="RFA33" s="31"/>
      <c r="RFB33" s="31"/>
      <c r="RFC33" s="31"/>
      <c r="RFD33" s="31"/>
      <c r="RFE33" s="31"/>
      <c r="RFF33" s="31"/>
      <c r="RFG33" s="31"/>
      <c r="RFH33" s="31"/>
      <c r="RFI33" s="31"/>
      <c r="RFJ33" s="31"/>
      <c r="RFK33" s="31"/>
      <c r="RFL33" s="31"/>
      <c r="RFM33" s="31"/>
      <c r="RFN33" s="31"/>
      <c r="RFO33" s="31"/>
      <c r="RFP33" s="31"/>
      <c r="RFQ33" s="31"/>
      <c r="RFR33" s="31"/>
      <c r="RFS33" s="31"/>
      <c r="RFT33" s="31"/>
      <c r="RFU33" s="31"/>
      <c r="RFV33" s="31"/>
      <c r="RFW33" s="31"/>
      <c r="RFX33" s="31"/>
      <c r="RFY33" s="31"/>
      <c r="RFZ33" s="31"/>
      <c r="RGA33" s="31"/>
      <c r="RGB33" s="31"/>
      <c r="RGC33" s="31"/>
      <c r="RGD33" s="31"/>
      <c r="RGE33" s="31"/>
      <c r="RGF33" s="31"/>
      <c r="RGG33" s="31"/>
      <c r="RGH33" s="31"/>
      <c r="RGI33" s="31"/>
      <c r="RGJ33" s="31"/>
      <c r="RGK33" s="31"/>
      <c r="RGL33" s="31"/>
      <c r="RGM33" s="31"/>
      <c r="RGN33" s="31"/>
      <c r="RGO33" s="31"/>
      <c r="RGP33" s="31"/>
      <c r="RGQ33" s="31"/>
      <c r="RGR33" s="31"/>
      <c r="RGS33" s="31"/>
      <c r="RGT33" s="31"/>
      <c r="RGU33" s="31"/>
      <c r="RGV33" s="31"/>
      <c r="RGW33" s="31"/>
      <c r="RGX33" s="31"/>
      <c r="RGY33" s="31"/>
      <c r="RGZ33" s="31"/>
      <c r="RHA33" s="31"/>
      <c r="RHB33" s="31"/>
      <c r="RHC33" s="31"/>
      <c r="RHD33" s="31"/>
      <c r="RHE33" s="31"/>
      <c r="RHF33" s="31"/>
      <c r="RHG33" s="31"/>
      <c r="RHH33" s="31"/>
      <c r="RHI33" s="31"/>
      <c r="RHJ33" s="31"/>
      <c r="RHK33" s="31"/>
      <c r="RHL33" s="31"/>
      <c r="RHM33" s="31"/>
      <c r="RHN33" s="31"/>
      <c r="RHO33" s="31"/>
      <c r="RHP33" s="31"/>
      <c r="RHQ33" s="31"/>
      <c r="RHR33" s="31"/>
      <c r="RHS33" s="31"/>
      <c r="RHT33" s="31"/>
      <c r="RHU33" s="31"/>
      <c r="RHV33" s="31"/>
      <c r="RHW33" s="31"/>
      <c r="RHX33" s="31"/>
      <c r="RHY33" s="31"/>
      <c r="RHZ33" s="31"/>
      <c r="RIA33" s="31"/>
      <c r="RIB33" s="31"/>
      <c r="RIC33" s="31"/>
      <c r="RID33" s="31"/>
      <c r="RIE33" s="31"/>
      <c r="RIF33" s="31"/>
      <c r="RIG33" s="31"/>
      <c r="RIH33" s="31"/>
      <c r="RII33" s="31"/>
      <c r="RIJ33" s="31"/>
      <c r="RIK33" s="31"/>
      <c r="RIL33" s="31"/>
      <c r="RIM33" s="31"/>
      <c r="RIN33" s="31"/>
      <c r="RIO33" s="31"/>
      <c r="RIP33" s="31"/>
      <c r="RIQ33" s="31"/>
      <c r="RIR33" s="31"/>
      <c r="RIS33" s="31"/>
      <c r="RIT33" s="31"/>
      <c r="RIU33" s="31"/>
      <c r="RIV33" s="31"/>
      <c r="RIW33" s="31"/>
      <c r="RIX33" s="31"/>
      <c r="RIY33" s="31"/>
      <c r="RIZ33" s="31"/>
      <c r="RJA33" s="31"/>
      <c r="RJB33" s="31"/>
      <c r="RJC33" s="31"/>
      <c r="RJD33" s="31"/>
      <c r="RJE33" s="31"/>
      <c r="RJF33" s="31"/>
      <c r="RJG33" s="31"/>
      <c r="RJH33" s="31"/>
      <c r="RJI33" s="31"/>
      <c r="RJJ33" s="31"/>
      <c r="RJK33" s="31"/>
      <c r="RJL33" s="31"/>
      <c r="RJM33" s="31"/>
      <c r="RJN33" s="31"/>
      <c r="RJO33" s="31"/>
      <c r="RJP33" s="31"/>
      <c r="RJQ33" s="31"/>
      <c r="RJR33" s="31"/>
      <c r="RJS33" s="31"/>
      <c r="RJT33" s="31"/>
      <c r="RJU33" s="31"/>
      <c r="RJV33" s="31"/>
      <c r="RJW33" s="31"/>
      <c r="RJX33" s="31"/>
      <c r="RJY33" s="31"/>
      <c r="RJZ33" s="31"/>
      <c r="RKA33" s="31"/>
      <c r="RKB33" s="31"/>
      <c r="RKC33" s="31"/>
      <c r="RKD33" s="31"/>
      <c r="RKE33" s="31"/>
      <c r="RKF33" s="31"/>
      <c r="RKG33" s="31"/>
      <c r="RKH33" s="31"/>
      <c r="RKI33" s="31"/>
      <c r="RKJ33" s="31"/>
      <c r="RKK33" s="31"/>
      <c r="RKL33" s="31"/>
      <c r="RKM33" s="31"/>
      <c r="RKN33" s="31"/>
      <c r="RKO33" s="31"/>
      <c r="RKP33" s="31"/>
      <c r="RKQ33" s="31"/>
      <c r="RKR33" s="31"/>
      <c r="RKS33" s="31"/>
      <c r="RKT33" s="31"/>
      <c r="RKU33" s="31"/>
      <c r="RKV33" s="31"/>
      <c r="RKW33" s="31"/>
      <c r="RKX33" s="31"/>
      <c r="RKY33" s="31"/>
      <c r="RKZ33" s="31"/>
      <c r="RLA33" s="31"/>
      <c r="RLB33" s="31"/>
      <c r="RLC33" s="31"/>
      <c r="RLD33" s="31"/>
      <c r="RLE33" s="31"/>
      <c r="RLF33" s="31"/>
      <c r="RLG33" s="31"/>
      <c r="RLH33" s="31"/>
      <c r="RLI33" s="31"/>
      <c r="RLJ33" s="31"/>
      <c r="RLK33" s="31"/>
      <c r="RLL33" s="31"/>
      <c r="RLM33" s="31"/>
      <c r="RLN33" s="31"/>
      <c r="RLO33" s="31"/>
      <c r="RLP33" s="31"/>
      <c r="RLQ33" s="31"/>
      <c r="RLR33" s="31"/>
      <c r="RLS33" s="31"/>
      <c r="RLT33" s="31"/>
      <c r="RLU33" s="31"/>
      <c r="RLV33" s="31"/>
      <c r="RLW33" s="31"/>
      <c r="RLX33" s="31"/>
      <c r="RLY33" s="31"/>
      <c r="RLZ33" s="31"/>
      <c r="RMA33" s="31"/>
      <c r="RMB33" s="31"/>
      <c r="RMC33" s="31"/>
      <c r="RMD33" s="31"/>
      <c r="RME33" s="31"/>
      <c r="RMF33" s="31"/>
      <c r="RMG33" s="31"/>
      <c r="RMH33" s="31"/>
      <c r="RMI33" s="31"/>
      <c r="RMJ33" s="31"/>
      <c r="RMK33" s="31"/>
      <c r="RML33" s="31"/>
      <c r="RMM33" s="31"/>
      <c r="RMN33" s="31"/>
      <c r="RMO33" s="31"/>
      <c r="RMP33" s="31"/>
      <c r="RMQ33" s="31"/>
      <c r="RMR33" s="31"/>
      <c r="RMS33" s="31"/>
      <c r="RMT33" s="31"/>
      <c r="RMU33" s="31"/>
      <c r="RMV33" s="31"/>
      <c r="RMW33" s="31"/>
      <c r="RMX33" s="31"/>
      <c r="RMY33" s="31"/>
      <c r="RMZ33" s="31"/>
      <c r="RNA33" s="31"/>
      <c r="RNB33" s="31"/>
      <c r="RNC33" s="31"/>
      <c r="RND33" s="31"/>
      <c r="RNE33" s="31"/>
      <c r="RNF33" s="31"/>
      <c r="RNG33" s="31"/>
      <c r="RNH33" s="31"/>
      <c r="RNI33" s="31"/>
      <c r="RNJ33" s="31"/>
      <c r="RNK33" s="31"/>
      <c r="RNL33" s="31"/>
      <c r="RNM33" s="31"/>
      <c r="RNN33" s="31"/>
      <c r="RNO33" s="31"/>
      <c r="RNP33" s="31"/>
      <c r="RNQ33" s="31"/>
      <c r="RNR33" s="31"/>
      <c r="RNS33" s="31"/>
      <c r="RNT33" s="31"/>
      <c r="RNU33" s="31"/>
      <c r="RNV33" s="31"/>
      <c r="RNW33" s="31"/>
      <c r="RNX33" s="31"/>
      <c r="RNY33" s="31"/>
      <c r="RNZ33" s="31"/>
      <c r="ROA33" s="31"/>
      <c r="ROB33" s="31"/>
      <c r="ROC33" s="31"/>
      <c r="ROD33" s="31"/>
      <c r="ROE33" s="31"/>
      <c r="ROF33" s="31"/>
      <c r="ROG33" s="31"/>
      <c r="ROH33" s="31"/>
      <c r="ROI33" s="31"/>
      <c r="ROJ33" s="31"/>
      <c r="ROK33" s="31"/>
      <c r="ROL33" s="31"/>
      <c r="ROM33" s="31"/>
      <c r="RON33" s="31"/>
      <c r="ROO33" s="31"/>
      <c r="ROP33" s="31"/>
      <c r="ROQ33" s="31"/>
      <c r="ROR33" s="31"/>
      <c r="ROS33" s="31"/>
      <c r="ROT33" s="31"/>
      <c r="ROU33" s="31"/>
      <c r="ROV33" s="31"/>
      <c r="ROW33" s="31"/>
      <c r="ROX33" s="31"/>
      <c r="ROY33" s="31"/>
      <c r="ROZ33" s="31"/>
      <c r="RPA33" s="31"/>
      <c r="RPB33" s="31"/>
      <c r="RPC33" s="31"/>
      <c r="RPD33" s="31"/>
      <c r="RPE33" s="31"/>
      <c r="RPF33" s="31"/>
      <c r="RPG33" s="31"/>
      <c r="RPH33" s="31"/>
      <c r="RPI33" s="31"/>
      <c r="RPJ33" s="31"/>
      <c r="RPK33" s="31"/>
      <c r="RPL33" s="31"/>
      <c r="RPM33" s="31"/>
      <c r="RPN33" s="31"/>
      <c r="RPO33" s="31"/>
      <c r="RPP33" s="31"/>
      <c r="RPQ33" s="31"/>
      <c r="RPR33" s="31"/>
      <c r="RPS33" s="31"/>
      <c r="RPT33" s="31"/>
      <c r="RPU33" s="31"/>
      <c r="RPV33" s="31"/>
      <c r="RPW33" s="31"/>
      <c r="RPX33" s="31"/>
      <c r="RPY33" s="31"/>
      <c r="RPZ33" s="31"/>
      <c r="RQA33" s="31"/>
      <c r="RQB33" s="31"/>
      <c r="RQC33" s="31"/>
      <c r="RQD33" s="31"/>
      <c r="RQE33" s="31"/>
      <c r="RQF33" s="31"/>
      <c r="RQG33" s="31"/>
      <c r="RQH33" s="31"/>
      <c r="RQI33" s="31"/>
      <c r="RQJ33" s="31"/>
      <c r="RQK33" s="31"/>
      <c r="RQL33" s="31"/>
      <c r="RQM33" s="31"/>
      <c r="RQN33" s="31"/>
      <c r="RQO33" s="31"/>
      <c r="RQP33" s="31"/>
      <c r="RQQ33" s="31"/>
      <c r="RQR33" s="31"/>
      <c r="RQS33" s="31"/>
      <c r="RQT33" s="31"/>
      <c r="RQU33" s="31"/>
      <c r="RQV33" s="31"/>
      <c r="RQW33" s="31"/>
      <c r="RQX33" s="31"/>
      <c r="RQY33" s="31"/>
      <c r="RQZ33" s="31"/>
      <c r="RRA33" s="31"/>
      <c r="RRB33" s="31"/>
      <c r="RRC33" s="31"/>
      <c r="RRD33" s="31"/>
      <c r="RRE33" s="31"/>
      <c r="RRF33" s="31"/>
      <c r="RRG33" s="31"/>
      <c r="RRH33" s="31"/>
      <c r="RRI33" s="31"/>
      <c r="RRJ33" s="31"/>
      <c r="RRK33" s="31"/>
      <c r="RRL33" s="31"/>
      <c r="RRM33" s="31"/>
      <c r="RRN33" s="31"/>
      <c r="RRO33" s="31"/>
      <c r="RRP33" s="31"/>
      <c r="RRQ33" s="31"/>
      <c r="RRR33" s="31"/>
      <c r="RRS33" s="31"/>
      <c r="RRT33" s="31"/>
      <c r="RRU33" s="31"/>
      <c r="RRV33" s="31"/>
      <c r="RRW33" s="31"/>
      <c r="RRX33" s="31"/>
      <c r="RRY33" s="31"/>
      <c r="RRZ33" s="31"/>
      <c r="RSA33" s="31"/>
      <c r="RSB33" s="31"/>
      <c r="RSC33" s="31"/>
      <c r="RSD33" s="31"/>
      <c r="RSE33" s="31"/>
      <c r="RSF33" s="31"/>
      <c r="RSG33" s="31"/>
      <c r="RSH33" s="31"/>
      <c r="RSI33" s="31"/>
      <c r="RSJ33" s="31"/>
      <c r="RSK33" s="31"/>
      <c r="RSL33" s="31"/>
      <c r="RSM33" s="31"/>
      <c r="RSN33" s="31"/>
      <c r="RSO33" s="31"/>
      <c r="RSP33" s="31"/>
      <c r="RSQ33" s="31"/>
      <c r="RSR33" s="31"/>
      <c r="RSS33" s="31"/>
      <c r="RST33" s="31"/>
      <c r="RSU33" s="31"/>
      <c r="RSV33" s="31"/>
      <c r="RSW33" s="31"/>
      <c r="RSX33" s="31"/>
      <c r="RSY33" s="31"/>
      <c r="RSZ33" s="31"/>
      <c r="RTA33" s="31"/>
      <c r="RTB33" s="31"/>
      <c r="RTC33" s="31"/>
      <c r="RTD33" s="31"/>
      <c r="RTE33" s="31"/>
      <c r="RTF33" s="31"/>
      <c r="RTG33" s="31"/>
      <c r="RTH33" s="31"/>
      <c r="RTI33" s="31"/>
      <c r="RTJ33" s="31"/>
      <c r="RTK33" s="31"/>
      <c r="RTL33" s="31"/>
      <c r="RTM33" s="31"/>
      <c r="RTN33" s="31"/>
      <c r="RTO33" s="31"/>
      <c r="RTP33" s="31"/>
      <c r="RTQ33" s="31"/>
      <c r="RTR33" s="31"/>
      <c r="RTS33" s="31"/>
      <c r="RTT33" s="31"/>
      <c r="RTU33" s="31"/>
      <c r="RTV33" s="31"/>
      <c r="RTW33" s="31"/>
      <c r="RTX33" s="31"/>
      <c r="RTY33" s="31"/>
      <c r="RTZ33" s="31"/>
      <c r="RUA33" s="31"/>
      <c r="RUB33" s="31"/>
      <c r="RUC33" s="31"/>
      <c r="RUD33" s="31"/>
      <c r="RUE33" s="31"/>
      <c r="RUF33" s="31"/>
      <c r="RUG33" s="31"/>
      <c r="RUH33" s="31"/>
      <c r="RUI33" s="31"/>
      <c r="RUJ33" s="31"/>
      <c r="RUK33" s="31"/>
      <c r="RUL33" s="31"/>
      <c r="RUM33" s="31"/>
      <c r="RUN33" s="31"/>
      <c r="RUO33" s="31"/>
      <c r="RUP33" s="31"/>
      <c r="RUQ33" s="31"/>
      <c r="RUR33" s="31"/>
      <c r="RUS33" s="31"/>
      <c r="RUT33" s="31"/>
      <c r="RUU33" s="31"/>
      <c r="RUV33" s="31"/>
      <c r="RUW33" s="31"/>
      <c r="RUX33" s="31"/>
      <c r="RUY33" s="31"/>
      <c r="RUZ33" s="31"/>
      <c r="RVA33" s="31"/>
      <c r="RVB33" s="31"/>
      <c r="RVC33" s="31"/>
      <c r="RVD33" s="31"/>
      <c r="RVE33" s="31"/>
      <c r="RVF33" s="31"/>
      <c r="RVG33" s="31"/>
      <c r="RVH33" s="31"/>
      <c r="RVI33" s="31"/>
      <c r="RVJ33" s="31"/>
      <c r="RVK33" s="31"/>
      <c r="RVL33" s="31"/>
      <c r="RVM33" s="31"/>
      <c r="RVN33" s="31"/>
      <c r="RVO33" s="31"/>
      <c r="RVP33" s="31"/>
      <c r="RVQ33" s="31"/>
      <c r="RVR33" s="31"/>
      <c r="RVS33" s="31"/>
      <c r="RVT33" s="31"/>
      <c r="RVU33" s="31"/>
      <c r="RVV33" s="31"/>
      <c r="RVW33" s="31"/>
      <c r="RVX33" s="31"/>
      <c r="RVY33" s="31"/>
      <c r="RVZ33" s="31"/>
      <c r="RWA33" s="31"/>
      <c r="RWB33" s="31"/>
      <c r="RWC33" s="31"/>
      <c r="RWD33" s="31"/>
      <c r="RWE33" s="31"/>
      <c r="RWF33" s="31"/>
      <c r="RWG33" s="31"/>
      <c r="RWH33" s="31"/>
      <c r="RWI33" s="31"/>
      <c r="RWJ33" s="31"/>
      <c r="RWK33" s="31"/>
      <c r="RWL33" s="31"/>
      <c r="RWM33" s="31"/>
      <c r="RWN33" s="31"/>
      <c r="RWO33" s="31"/>
      <c r="RWP33" s="31"/>
      <c r="RWQ33" s="31"/>
      <c r="RWR33" s="31"/>
      <c r="RWS33" s="31"/>
      <c r="RWT33" s="31"/>
      <c r="RWU33" s="31"/>
      <c r="RWV33" s="31"/>
      <c r="RWW33" s="31"/>
      <c r="RWX33" s="31"/>
      <c r="RWY33" s="31"/>
      <c r="RWZ33" s="31"/>
      <c r="RXA33" s="31"/>
      <c r="RXB33" s="31"/>
      <c r="RXC33" s="31"/>
      <c r="RXD33" s="31"/>
      <c r="RXE33" s="31"/>
      <c r="RXF33" s="31"/>
      <c r="RXG33" s="31"/>
      <c r="RXH33" s="31"/>
      <c r="RXI33" s="31"/>
      <c r="RXJ33" s="31"/>
      <c r="RXK33" s="31"/>
      <c r="RXL33" s="31"/>
      <c r="RXM33" s="31"/>
      <c r="RXN33" s="31"/>
      <c r="RXO33" s="31"/>
      <c r="RXP33" s="31"/>
      <c r="RXQ33" s="31"/>
      <c r="RXR33" s="31"/>
      <c r="RXS33" s="31"/>
      <c r="RXT33" s="31"/>
      <c r="RXU33" s="31"/>
      <c r="RXV33" s="31"/>
      <c r="RXW33" s="31"/>
      <c r="RXX33" s="31"/>
      <c r="RXY33" s="31"/>
      <c r="RXZ33" s="31"/>
      <c r="RYA33" s="31"/>
      <c r="RYB33" s="31"/>
      <c r="RYC33" s="31"/>
      <c r="RYD33" s="31"/>
      <c r="RYE33" s="31"/>
      <c r="RYF33" s="31"/>
      <c r="RYG33" s="31"/>
      <c r="RYH33" s="31"/>
      <c r="RYI33" s="31"/>
      <c r="RYJ33" s="31"/>
      <c r="RYK33" s="31"/>
      <c r="RYL33" s="31"/>
      <c r="RYM33" s="31"/>
      <c r="RYN33" s="31"/>
      <c r="RYO33" s="31"/>
      <c r="RYP33" s="31"/>
      <c r="RYQ33" s="31"/>
      <c r="RYR33" s="31"/>
      <c r="RYS33" s="31"/>
      <c r="RYT33" s="31"/>
      <c r="RYU33" s="31"/>
      <c r="RYV33" s="31"/>
      <c r="RYW33" s="31"/>
      <c r="RYX33" s="31"/>
      <c r="RYY33" s="31"/>
      <c r="RYZ33" s="31"/>
      <c r="RZA33" s="31"/>
      <c r="RZB33" s="31"/>
      <c r="RZC33" s="31"/>
      <c r="RZD33" s="31"/>
      <c r="RZE33" s="31"/>
      <c r="RZF33" s="31"/>
      <c r="RZG33" s="31"/>
      <c r="RZH33" s="31"/>
      <c r="RZI33" s="31"/>
      <c r="RZJ33" s="31"/>
      <c r="RZK33" s="31"/>
      <c r="RZL33" s="31"/>
      <c r="RZM33" s="31"/>
      <c r="RZN33" s="31"/>
      <c r="RZO33" s="31"/>
      <c r="RZP33" s="31"/>
      <c r="RZQ33" s="31"/>
      <c r="RZR33" s="31"/>
      <c r="RZS33" s="31"/>
      <c r="RZT33" s="31"/>
      <c r="RZU33" s="31"/>
      <c r="RZV33" s="31"/>
      <c r="RZW33" s="31"/>
      <c r="RZX33" s="31"/>
      <c r="RZY33" s="31"/>
      <c r="RZZ33" s="31"/>
      <c r="SAA33" s="31"/>
      <c r="SAB33" s="31"/>
      <c r="SAC33" s="31"/>
      <c r="SAD33" s="31"/>
      <c r="SAE33" s="31"/>
      <c r="SAF33" s="31"/>
      <c r="SAG33" s="31"/>
      <c r="SAH33" s="31"/>
      <c r="SAI33" s="31"/>
      <c r="SAJ33" s="31"/>
      <c r="SAK33" s="31"/>
      <c r="SAL33" s="31"/>
      <c r="SAM33" s="31"/>
      <c r="SAN33" s="31"/>
      <c r="SAO33" s="31"/>
      <c r="SAP33" s="31"/>
      <c r="SAQ33" s="31"/>
      <c r="SAR33" s="31"/>
      <c r="SAS33" s="31"/>
      <c r="SAT33" s="31"/>
      <c r="SAU33" s="31"/>
      <c r="SAV33" s="31"/>
      <c r="SAW33" s="31"/>
      <c r="SAX33" s="31"/>
      <c r="SAY33" s="31"/>
      <c r="SAZ33" s="31"/>
      <c r="SBA33" s="31"/>
      <c r="SBB33" s="31"/>
      <c r="SBC33" s="31"/>
      <c r="SBD33" s="31"/>
      <c r="SBE33" s="31"/>
      <c r="SBF33" s="31"/>
      <c r="SBG33" s="31"/>
      <c r="SBH33" s="31"/>
      <c r="SBI33" s="31"/>
      <c r="SBJ33" s="31"/>
      <c r="SBK33" s="31"/>
      <c r="SBL33" s="31"/>
      <c r="SBM33" s="31"/>
      <c r="SBN33" s="31"/>
      <c r="SBO33" s="31"/>
      <c r="SBP33" s="31"/>
      <c r="SBQ33" s="31"/>
      <c r="SBR33" s="31"/>
      <c r="SBS33" s="31"/>
      <c r="SBT33" s="31"/>
      <c r="SBU33" s="31"/>
      <c r="SBV33" s="31"/>
      <c r="SBW33" s="31"/>
      <c r="SBX33" s="31"/>
      <c r="SBY33" s="31"/>
      <c r="SBZ33" s="31"/>
      <c r="SCA33" s="31"/>
      <c r="SCB33" s="31"/>
      <c r="SCC33" s="31"/>
      <c r="SCD33" s="31"/>
      <c r="SCE33" s="31"/>
      <c r="SCF33" s="31"/>
      <c r="SCG33" s="31"/>
      <c r="SCH33" s="31"/>
      <c r="SCI33" s="31"/>
      <c r="SCJ33" s="31"/>
      <c r="SCK33" s="31"/>
      <c r="SCL33" s="31"/>
      <c r="SCM33" s="31"/>
      <c r="SCN33" s="31"/>
      <c r="SCO33" s="31"/>
      <c r="SCP33" s="31"/>
      <c r="SCQ33" s="31"/>
      <c r="SCR33" s="31"/>
      <c r="SCS33" s="31"/>
      <c r="SCT33" s="31"/>
      <c r="SCU33" s="31"/>
      <c r="SCV33" s="31"/>
      <c r="SCW33" s="31"/>
      <c r="SCX33" s="31"/>
      <c r="SCY33" s="31"/>
      <c r="SCZ33" s="31"/>
      <c r="SDA33" s="31"/>
      <c r="SDB33" s="31"/>
      <c r="SDC33" s="31"/>
      <c r="SDD33" s="31"/>
      <c r="SDE33" s="31"/>
      <c r="SDF33" s="31"/>
      <c r="SDG33" s="31"/>
      <c r="SDH33" s="31"/>
      <c r="SDI33" s="31"/>
      <c r="SDJ33" s="31"/>
      <c r="SDK33" s="31"/>
      <c r="SDL33" s="31"/>
      <c r="SDM33" s="31"/>
      <c r="SDN33" s="31"/>
      <c r="SDO33" s="31"/>
      <c r="SDP33" s="31"/>
      <c r="SDQ33" s="31"/>
      <c r="SDR33" s="31"/>
      <c r="SDS33" s="31"/>
      <c r="SDT33" s="31"/>
      <c r="SDU33" s="31"/>
      <c r="SDV33" s="31"/>
      <c r="SDW33" s="31"/>
      <c r="SDX33" s="31"/>
      <c r="SDY33" s="31"/>
      <c r="SDZ33" s="31"/>
      <c r="SEA33" s="31"/>
      <c r="SEB33" s="31"/>
      <c r="SEC33" s="31"/>
      <c r="SED33" s="31"/>
      <c r="SEE33" s="31"/>
      <c r="SEF33" s="31"/>
      <c r="SEG33" s="31"/>
      <c r="SEH33" s="31"/>
      <c r="SEI33" s="31"/>
      <c r="SEJ33" s="31"/>
      <c r="SEK33" s="31"/>
      <c r="SEL33" s="31"/>
      <c r="SEM33" s="31"/>
      <c r="SEN33" s="31"/>
      <c r="SEO33" s="31"/>
      <c r="SEP33" s="31"/>
      <c r="SEQ33" s="31"/>
      <c r="SER33" s="31"/>
      <c r="SES33" s="31"/>
      <c r="SET33" s="31"/>
      <c r="SEU33" s="31"/>
      <c r="SEV33" s="31"/>
      <c r="SEW33" s="31"/>
      <c r="SEX33" s="31"/>
      <c r="SEY33" s="31"/>
      <c r="SEZ33" s="31"/>
      <c r="SFA33" s="31"/>
      <c r="SFB33" s="31"/>
      <c r="SFC33" s="31"/>
      <c r="SFD33" s="31"/>
      <c r="SFE33" s="31"/>
      <c r="SFF33" s="31"/>
      <c r="SFG33" s="31"/>
      <c r="SFH33" s="31"/>
      <c r="SFI33" s="31"/>
      <c r="SFJ33" s="31"/>
      <c r="SFK33" s="31"/>
      <c r="SFL33" s="31"/>
      <c r="SFM33" s="31"/>
      <c r="SFN33" s="31"/>
      <c r="SFO33" s="31"/>
      <c r="SFP33" s="31"/>
      <c r="SFQ33" s="31"/>
      <c r="SFR33" s="31"/>
      <c r="SFS33" s="31"/>
      <c r="SFT33" s="31"/>
      <c r="SFU33" s="31"/>
      <c r="SFV33" s="31"/>
      <c r="SFW33" s="31"/>
      <c r="SFX33" s="31"/>
      <c r="SFY33" s="31"/>
      <c r="SFZ33" s="31"/>
      <c r="SGA33" s="31"/>
      <c r="SGB33" s="31"/>
      <c r="SGC33" s="31"/>
      <c r="SGD33" s="31"/>
      <c r="SGE33" s="31"/>
      <c r="SGF33" s="31"/>
      <c r="SGG33" s="31"/>
      <c r="SGH33" s="31"/>
      <c r="SGI33" s="31"/>
      <c r="SGJ33" s="31"/>
      <c r="SGK33" s="31"/>
      <c r="SGL33" s="31"/>
      <c r="SGM33" s="31"/>
      <c r="SGN33" s="31"/>
      <c r="SGO33" s="31"/>
      <c r="SGP33" s="31"/>
      <c r="SGQ33" s="31"/>
      <c r="SGR33" s="31"/>
      <c r="SGS33" s="31"/>
      <c r="SGT33" s="31"/>
      <c r="SGU33" s="31"/>
      <c r="SGV33" s="31"/>
      <c r="SGW33" s="31"/>
      <c r="SGX33" s="31"/>
      <c r="SGY33" s="31"/>
      <c r="SGZ33" s="31"/>
      <c r="SHA33" s="31"/>
      <c r="SHB33" s="31"/>
      <c r="SHC33" s="31"/>
      <c r="SHD33" s="31"/>
      <c r="SHE33" s="31"/>
      <c r="SHF33" s="31"/>
      <c r="SHG33" s="31"/>
      <c r="SHH33" s="31"/>
      <c r="SHI33" s="31"/>
      <c r="SHJ33" s="31"/>
      <c r="SHK33" s="31"/>
      <c r="SHL33" s="31"/>
      <c r="SHM33" s="31"/>
      <c r="SHN33" s="31"/>
      <c r="SHO33" s="31"/>
      <c r="SHP33" s="31"/>
      <c r="SHQ33" s="31"/>
      <c r="SHR33" s="31"/>
      <c r="SHS33" s="31"/>
      <c r="SHT33" s="31"/>
      <c r="SHU33" s="31"/>
      <c r="SHV33" s="31"/>
      <c r="SHW33" s="31"/>
      <c r="SHX33" s="31"/>
      <c r="SHY33" s="31"/>
      <c r="SHZ33" s="31"/>
      <c r="SIA33" s="31"/>
      <c r="SIB33" s="31"/>
      <c r="SIC33" s="31"/>
      <c r="SID33" s="31"/>
      <c r="SIE33" s="31"/>
      <c r="SIF33" s="31"/>
      <c r="SIG33" s="31"/>
      <c r="SIH33" s="31"/>
      <c r="SII33" s="31"/>
      <c r="SIJ33" s="31"/>
      <c r="SIK33" s="31"/>
      <c r="SIL33" s="31"/>
      <c r="SIM33" s="31"/>
      <c r="SIN33" s="31"/>
      <c r="SIO33" s="31"/>
      <c r="SIP33" s="31"/>
      <c r="SIQ33" s="31"/>
      <c r="SIR33" s="31"/>
      <c r="SIS33" s="31"/>
      <c r="SIT33" s="31"/>
      <c r="SIU33" s="31"/>
      <c r="SIV33" s="31"/>
      <c r="SIW33" s="31"/>
      <c r="SIX33" s="31"/>
      <c r="SIY33" s="31"/>
      <c r="SIZ33" s="31"/>
      <c r="SJA33" s="31"/>
      <c r="SJB33" s="31"/>
      <c r="SJC33" s="31"/>
      <c r="SJD33" s="31"/>
      <c r="SJE33" s="31"/>
      <c r="SJF33" s="31"/>
      <c r="SJG33" s="31"/>
      <c r="SJH33" s="31"/>
      <c r="SJI33" s="31"/>
      <c r="SJJ33" s="31"/>
      <c r="SJK33" s="31"/>
      <c r="SJL33" s="31"/>
      <c r="SJM33" s="31"/>
      <c r="SJN33" s="31"/>
      <c r="SJO33" s="31"/>
      <c r="SJP33" s="31"/>
      <c r="SJQ33" s="31"/>
      <c r="SJR33" s="31"/>
      <c r="SJS33" s="31"/>
      <c r="SJT33" s="31"/>
      <c r="SJU33" s="31"/>
      <c r="SJV33" s="31"/>
      <c r="SJW33" s="31"/>
      <c r="SJX33" s="31"/>
      <c r="SJY33" s="31"/>
      <c r="SJZ33" s="31"/>
      <c r="SKA33" s="31"/>
      <c r="SKB33" s="31"/>
      <c r="SKC33" s="31"/>
      <c r="SKD33" s="31"/>
      <c r="SKE33" s="31"/>
      <c r="SKF33" s="31"/>
      <c r="SKG33" s="31"/>
      <c r="SKH33" s="31"/>
      <c r="SKI33" s="31"/>
      <c r="SKJ33" s="31"/>
      <c r="SKK33" s="31"/>
      <c r="SKL33" s="31"/>
      <c r="SKM33" s="31"/>
      <c r="SKN33" s="31"/>
      <c r="SKO33" s="31"/>
      <c r="SKP33" s="31"/>
      <c r="SKQ33" s="31"/>
      <c r="SKR33" s="31"/>
      <c r="SKS33" s="31"/>
      <c r="SKT33" s="31"/>
      <c r="SKU33" s="31"/>
      <c r="SKV33" s="31"/>
      <c r="SKW33" s="31"/>
      <c r="SKX33" s="31"/>
      <c r="SKY33" s="31"/>
      <c r="SKZ33" s="31"/>
      <c r="SLA33" s="31"/>
      <c r="SLB33" s="31"/>
      <c r="SLC33" s="31"/>
      <c r="SLD33" s="31"/>
      <c r="SLE33" s="31"/>
      <c r="SLF33" s="31"/>
      <c r="SLG33" s="31"/>
      <c r="SLH33" s="31"/>
      <c r="SLI33" s="31"/>
      <c r="SLJ33" s="31"/>
      <c r="SLK33" s="31"/>
      <c r="SLL33" s="31"/>
      <c r="SLM33" s="31"/>
      <c r="SLN33" s="31"/>
      <c r="SLO33" s="31"/>
      <c r="SLP33" s="31"/>
      <c r="SLQ33" s="31"/>
      <c r="SLR33" s="31"/>
      <c r="SLS33" s="31"/>
      <c r="SLT33" s="31"/>
      <c r="SLU33" s="31"/>
      <c r="SLV33" s="31"/>
      <c r="SLW33" s="31"/>
      <c r="SLX33" s="31"/>
      <c r="SLY33" s="31"/>
      <c r="SLZ33" s="31"/>
      <c r="SMA33" s="31"/>
      <c r="SMB33" s="31"/>
      <c r="SMC33" s="31"/>
      <c r="SMD33" s="31"/>
      <c r="SME33" s="31"/>
      <c r="SMF33" s="31"/>
      <c r="SMG33" s="31"/>
      <c r="SMH33" s="31"/>
      <c r="SMI33" s="31"/>
      <c r="SMJ33" s="31"/>
      <c r="SMK33" s="31"/>
      <c r="SML33" s="31"/>
      <c r="SMM33" s="31"/>
      <c r="SMN33" s="31"/>
      <c r="SMO33" s="31"/>
      <c r="SMP33" s="31"/>
      <c r="SMQ33" s="31"/>
      <c r="SMR33" s="31"/>
      <c r="SMS33" s="31"/>
      <c r="SMT33" s="31"/>
      <c r="SMU33" s="31"/>
      <c r="SMV33" s="31"/>
      <c r="SMW33" s="31"/>
      <c r="SMX33" s="31"/>
      <c r="SMY33" s="31"/>
      <c r="SMZ33" s="31"/>
      <c r="SNA33" s="31"/>
      <c r="SNB33" s="31"/>
      <c r="SNC33" s="31"/>
      <c r="SND33" s="31"/>
      <c r="SNE33" s="31"/>
      <c r="SNF33" s="31"/>
      <c r="SNG33" s="31"/>
      <c r="SNH33" s="31"/>
      <c r="SNI33" s="31"/>
      <c r="SNJ33" s="31"/>
      <c r="SNK33" s="31"/>
      <c r="SNL33" s="31"/>
      <c r="SNM33" s="31"/>
      <c r="SNN33" s="31"/>
      <c r="SNO33" s="31"/>
      <c r="SNP33" s="31"/>
      <c r="SNQ33" s="31"/>
      <c r="SNR33" s="31"/>
      <c r="SNS33" s="31"/>
      <c r="SNT33" s="31"/>
      <c r="SNU33" s="31"/>
      <c r="SNV33" s="31"/>
      <c r="SNW33" s="31"/>
      <c r="SNX33" s="31"/>
      <c r="SNY33" s="31"/>
      <c r="SNZ33" s="31"/>
      <c r="SOA33" s="31"/>
      <c r="SOB33" s="31"/>
      <c r="SOC33" s="31"/>
      <c r="SOD33" s="31"/>
      <c r="SOE33" s="31"/>
      <c r="SOF33" s="31"/>
      <c r="SOG33" s="31"/>
      <c r="SOH33" s="31"/>
      <c r="SOI33" s="31"/>
      <c r="SOJ33" s="31"/>
      <c r="SOK33" s="31"/>
      <c r="SOL33" s="31"/>
      <c r="SOM33" s="31"/>
      <c r="SON33" s="31"/>
      <c r="SOO33" s="31"/>
      <c r="SOP33" s="31"/>
      <c r="SOQ33" s="31"/>
      <c r="SOR33" s="31"/>
      <c r="SOS33" s="31"/>
      <c r="SOT33" s="31"/>
      <c r="SOU33" s="31"/>
      <c r="SOV33" s="31"/>
      <c r="SOW33" s="31"/>
      <c r="SOX33" s="31"/>
      <c r="SOY33" s="31"/>
      <c r="SOZ33" s="31"/>
      <c r="SPA33" s="31"/>
      <c r="SPB33" s="31"/>
      <c r="SPC33" s="31"/>
      <c r="SPD33" s="31"/>
      <c r="SPE33" s="31"/>
      <c r="SPF33" s="31"/>
      <c r="SPG33" s="31"/>
      <c r="SPH33" s="31"/>
      <c r="SPI33" s="31"/>
      <c r="SPJ33" s="31"/>
      <c r="SPK33" s="31"/>
      <c r="SPL33" s="31"/>
      <c r="SPM33" s="31"/>
      <c r="SPN33" s="31"/>
      <c r="SPO33" s="31"/>
      <c r="SPP33" s="31"/>
      <c r="SPQ33" s="31"/>
      <c r="SPR33" s="31"/>
      <c r="SPS33" s="31"/>
      <c r="SPT33" s="31"/>
      <c r="SPU33" s="31"/>
      <c r="SPV33" s="31"/>
      <c r="SPW33" s="31"/>
      <c r="SPX33" s="31"/>
      <c r="SPY33" s="31"/>
      <c r="SPZ33" s="31"/>
      <c r="SQA33" s="31"/>
      <c r="SQB33" s="31"/>
      <c r="SQC33" s="31"/>
      <c r="SQD33" s="31"/>
      <c r="SQE33" s="31"/>
      <c r="SQF33" s="31"/>
      <c r="SQG33" s="31"/>
      <c r="SQH33" s="31"/>
      <c r="SQI33" s="31"/>
      <c r="SQJ33" s="31"/>
      <c r="SQK33" s="31"/>
      <c r="SQL33" s="31"/>
      <c r="SQM33" s="31"/>
      <c r="SQN33" s="31"/>
      <c r="SQO33" s="31"/>
      <c r="SQP33" s="31"/>
      <c r="SQQ33" s="31"/>
      <c r="SQR33" s="31"/>
      <c r="SQS33" s="31"/>
      <c r="SQT33" s="31"/>
      <c r="SQU33" s="31"/>
      <c r="SQV33" s="31"/>
      <c r="SQW33" s="31"/>
      <c r="SQX33" s="31"/>
      <c r="SQY33" s="31"/>
      <c r="SQZ33" s="31"/>
      <c r="SRA33" s="31"/>
      <c r="SRB33" s="31"/>
      <c r="SRC33" s="31"/>
      <c r="SRD33" s="31"/>
      <c r="SRE33" s="31"/>
      <c r="SRF33" s="31"/>
      <c r="SRG33" s="31"/>
      <c r="SRH33" s="31"/>
      <c r="SRI33" s="31"/>
      <c r="SRJ33" s="31"/>
      <c r="SRK33" s="31"/>
      <c r="SRL33" s="31"/>
      <c r="SRM33" s="31"/>
      <c r="SRN33" s="31"/>
      <c r="SRO33" s="31"/>
      <c r="SRP33" s="31"/>
      <c r="SRQ33" s="31"/>
      <c r="SRR33" s="31"/>
      <c r="SRS33" s="31"/>
      <c r="SRT33" s="31"/>
      <c r="SRU33" s="31"/>
      <c r="SRV33" s="31"/>
      <c r="SRW33" s="31"/>
      <c r="SRX33" s="31"/>
      <c r="SRY33" s="31"/>
      <c r="SRZ33" s="31"/>
      <c r="SSA33" s="31"/>
      <c r="SSB33" s="31"/>
      <c r="SSC33" s="31"/>
      <c r="SSD33" s="31"/>
      <c r="SSE33" s="31"/>
      <c r="SSF33" s="31"/>
      <c r="SSG33" s="31"/>
      <c r="SSH33" s="31"/>
      <c r="SSI33" s="31"/>
      <c r="SSJ33" s="31"/>
      <c r="SSK33" s="31"/>
      <c r="SSL33" s="31"/>
      <c r="SSM33" s="31"/>
      <c r="SSN33" s="31"/>
      <c r="SSO33" s="31"/>
      <c r="SSP33" s="31"/>
      <c r="SSQ33" s="31"/>
      <c r="SSR33" s="31"/>
      <c r="SSS33" s="31"/>
      <c r="SST33" s="31"/>
      <c r="SSU33" s="31"/>
      <c r="SSV33" s="31"/>
      <c r="SSW33" s="31"/>
      <c r="SSX33" s="31"/>
      <c r="SSY33" s="31"/>
      <c r="SSZ33" s="31"/>
      <c r="STA33" s="31"/>
      <c r="STB33" s="31"/>
      <c r="STC33" s="31"/>
      <c r="STD33" s="31"/>
      <c r="STE33" s="31"/>
      <c r="STF33" s="31"/>
      <c r="STG33" s="31"/>
      <c r="STH33" s="31"/>
      <c r="STI33" s="31"/>
      <c r="STJ33" s="31"/>
      <c r="STK33" s="31"/>
      <c r="STL33" s="31"/>
      <c r="STM33" s="31"/>
      <c r="STN33" s="31"/>
      <c r="STO33" s="31"/>
      <c r="STP33" s="31"/>
      <c r="STQ33" s="31"/>
      <c r="STR33" s="31"/>
      <c r="STS33" s="31"/>
      <c r="STT33" s="31"/>
      <c r="STU33" s="31"/>
      <c r="STV33" s="31"/>
      <c r="STW33" s="31"/>
      <c r="STX33" s="31"/>
      <c r="STY33" s="31"/>
      <c r="STZ33" s="31"/>
      <c r="SUA33" s="31"/>
      <c r="SUB33" s="31"/>
      <c r="SUC33" s="31"/>
      <c r="SUD33" s="31"/>
      <c r="SUE33" s="31"/>
      <c r="SUF33" s="31"/>
      <c r="SUG33" s="31"/>
      <c r="SUH33" s="31"/>
      <c r="SUI33" s="31"/>
      <c r="SUJ33" s="31"/>
      <c r="SUK33" s="31"/>
      <c r="SUL33" s="31"/>
      <c r="SUM33" s="31"/>
      <c r="SUN33" s="31"/>
      <c r="SUO33" s="31"/>
      <c r="SUP33" s="31"/>
      <c r="SUQ33" s="31"/>
      <c r="SUR33" s="31"/>
      <c r="SUS33" s="31"/>
      <c r="SUT33" s="31"/>
      <c r="SUU33" s="31"/>
      <c r="SUV33" s="31"/>
      <c r="SUW33" s="31"/>
      <c r="SUX33" s="31"/>
      <c r="SUY33" s="31"/>
      <c r="SUZ33" s="31"/>
      <c r="SVA33" s="31"/>
      <c r="SVB33" s="31"/>
      <c r="SVC33" s="31"/>
      <c r="SVD33" s="31"/>
      <c r="SVE33" s="31"/>
      <c r="SVF33" s="31"/>
      <c r="SVG33" s="31"/>
      <c r="SVH33" s="31"/>
      <c r="SVI33" s="31"/>
      <c r="SVJ33" s="31"/>
      <c r="SVK33" s="31"/>
      <c r="SVL33" s="31"/>
      <c r="SVM33" s="31"/>
      <c r="SVN33" s="31"/>
      <c r="SVO33" s="31"/>
      <c r="SVP33" s="31"/>
      <c r="SVQ33" s="31"/>
      <c r="SVR33" s="31"/>
      <c r="SVS33" s="31"/>
      <c r="SVT33" s="31"/>
      <c r="SVU33" s="31"/>
      <c r="SVV33" s="31"/>
      <c r="SVW33" s="31"/>
      <c r="SVX33" s="31"/>
      <c r="SVY33" s="31"/>
      <c r="SVZ33" s="31"/>
      <c r="SWA33" s="31"/>
      <c r="SWB33" s="31"/>
      <c r="SWC33" s="31"/>
      <c r="SWD33" s="31"/>
      <c r="SWE33" s="31"/>
      <c r="SWF33" s="31"/>
      <c r="SWG33" s="31"/>
      <c r="SWH33" s="31"/>
      <c r="SWI33" s="31"/>
      <c r="SWJ33" s="31"/>
      <c r="SWK33" s="31"/>
      <c r="SWL33" s="31"/>
      <c r="SWM33" s="31"/>
      <c r="SWN33" s="31"/>
      <c r="SWO33" s="31"/>
      <c r="SWP33" s="31"/>
      <c r="SWQ33" s="31"/>
      <c r="SWR33" s="31"/>
      <c r="SWS33" s="31"/>
      <c r="SWT33" s="31"/>
      <c r="SWU33" s="31"/>
      <c r="SWV33" s="31"/>
      <c r="SWW33" s="31"/>
      <c r="SWX33" s="31"/>
      <c r="SWY33" s="31"/>
      <c r="SWZ33" s="31"/>
      <c r="SXA33" s="31"/>
      <c r="SXB33" s="31"/>
      <c r="SXC33" s="31"/>
      <c r="SXD33" s="31"/>
      <c r="SXE33" s="31"/>
      <c r="SXF33" s="31"/>
      <c r="SXG33" s="31"/>
      <c r="SXH33" s="31"/>
      <c r="SXI33" s="31"/>
      <c r="SXJ33" s="31"/>
      <c r="SXK33" s="31"/>
      <c r="SXL33" s="31"/>
      <c r="SXM33" s="31"/>
      <c r="SXN33" s="31"/>
      <c r="SXO33" s="31"/>
      <c r="SXP33" s="31"/>
      <c r="SXQ33" s="31"/>
      <c r="SXR33" s="31"/>
      <c r="SXS33" s="31"/>
      <c r="SXT33" s="31"/>
      <c r="SXU33" s="31"/>
      <c r="SXV33" s="31"/>
      <c r="SXW33" s="31"/>
      <c r="SXX33" s="31"/>
      <c r="SXY33" s="31"/>
      <c r="SXZ33" s="31"/>
      <c r="SYA33" s="31"/>
      <c r="SYB33" s="31"/>
      <c r="SYC33" s="31"/>
      <c r="SYD33" s="31"/>
      <c r="SYE33" s="31"/>
      <c r="SYF33" s="31"/>
      <c r="SYG33" s="31"/>
      <c r="SYH33" s="31"/>
      <c r="SYI33" s="31"/>
      <c r="SYJ33" s="31"/>
      <c r="SYK33" s="31"/>
      <c r="SYL33" s="31"/>
      <c r="SYM33" s="31"/>
      <c r="SYN33" s="31"/>
      <c r="SYO33" s="31"/>
      <c r="SYP33" s="31"/>
      <c r="SYQ33" s="31"/>
      <c r="SYR33" s="31"/>
      <c r="SYS33" s="31"/>
      <c r="SYT33" s="31"/>
      <c r="SYU33" s="31"/>
      <c r="SYV33" s="31"/>
      <c r="SYW33" s="31"/>
      <c r="SYX33" s="31"/>
      <c r="SYY33" s="31"/>
      <c r="SYZ33" s="31"/>
      <c r="SZA33" s="31"/>
      <c r="SZB33" s="31"/>
      <c r="SZC33" s="31"/>
      <c r="SZD33" s="31"/>
      <c r="SZE33" s="31"/>
      <c r="SZF33" s="31"/>
      <c r="SZG33" s="31"/>
      <c r="SZH33" s="31"/>
      <c r="SZI33" s="31"/>
      <c r="SZJ33" s="31"/>
      <c r="SZK33" s="31"/>
      <c r="SZL33" s="31"/>
      <c r="SZM33" s="31"/>
      <c r="SZN33" s="31"/>
      <c r="SZO33" s="31"/>
      <c r="SZP33" s="31"/>
      <c r="SZQ33" s="31"/>
      <c r="SZR33" s="31"/>
      <c r="SZS33" s="31"/>
      <c r="SZT33" s="31"/>
      <c r="SZU33" s="31"/>
      <c r="SZV33" s="31"/>
      <c r="SZW33" s="31"/>
      <c r="SZX33" s="31"/>
      <c r="SZY33" s="31"/>
      <c r="SZZ33" s="31"/>
      <c r="TAA33" s="31"/>
      <c r="TAB33" s="31"/>
      <c r="TAC33" s="31"/>
      <c r="TAD33" s="31"/>
      <c r="TAE33" s="31"/>
      <c r="TAF33" s="31"/>
      <c r="TAG33" s="31"/>
      <c r="TAH33" s="31"/>
      <c r="TAI33" s="31"/>
      <c r="TAJ33" s="31"/>
      <c r="TAK33" s="31"/>
      <c r="TAL33" s="31"/>
      <c r="TAM33" s="31"/>
      <c r="TAN33" s="31"/>
      <c r="TAO33" s="31"/>
      <c r="TAP33" s="31"/>
      <c r="TAQ33" s="31"/>
      <c r="TAR33" s="31"/>
      <c r="TAS33" s="31"/>
      <c r="TAT33" s="31"/>
      <c r="TAU33" s="31"/>
      <c r="TAV33" s="31"/>
      <c r="TAW33" s="31"/>
      <c r="TAX33" s="31"/>
      <c r="TAY33" s="31"/>
      <c r="TAZ33" s="31"/>
      <c r="TBA33" s="31"/>
      <c r="TBB33" s="31"/>
      <c r="TBC33" s="31"/>
      <c r="TBD33" s="31"/>
      <c r="TBE33" s="31"/>
      <c r="TBF33" s="31"/>
      <c r="TBG33" s="31"/>
      <c r="TBH33" s="31"/>
      <c r="TBI33" s="31"/>
      <c r="TBJ33" s="31"/>
      <c r="TBK33" s="31"/>
      <c r="TBL33" s="31"/>
      <c r="TBM33" s="31"/>
      <c r="TBN33" s="31"/>
      <c r="TBO33" s="31"/>
      <c r="TBP33" s="31"/>
      <c r="TBQ33" s="31"/>
      <c r="TBR33" s="31"/>
      <c r="TBS33" s="31"/>
      <c r="TBT33" s="31"/>
      <c r="TBU33" s="31"/>
      <c r="TBV33" s="31"/>
      <c r="TBW33" s="31"/>
      <c r="TBX33" s="31"/>
      <c r="TBY33" s="31"/>
      <c r="TBZ33" s="31"/>
      <c r="TCA33" s="31"/>
      <c r="TCB33" s="31"/>
      <c r="TCC33" s="31"/>
      <c r="TCD33" s="31"/>
      <c r="TCE33" s="31"/>
      <c r="TCF33" s="31"/>
      <c r="TCG33" s="31"/>
      <c r="TCH33" s="31"/>
      <c r="TCI33" s="31"/>
      <c r="TCJ33" s="31"/>
      <c r="TCK33" s="31"/>
      <c r="TCL33" s="31"/>
      <c r="TCM33" s="31"/>
      <c r="TCN33" s="31"/>
      <c r="TCO33" s="31"/>
      <c r="TCP33" s="31"/>
      <c r="TCQ33" s="31"/>
      <c r="TCR33" s="31"/>
      <c r="TCS33" s="31"/>
      <c r="TCT33" s="31"/>
      <c r="TCU33" s="31"/>
      <c r="TCV33" s="31"/>
      <c r="TCW33" s="31"/>
      <c r="TCX33" s="31"/>
      <c r="TCY33" s="31"/>
      <c r="TCZ33" s="31"/>
      <c r="TDA33" s="31"/>
      <c r="TDB33" s="31"/>
      <c r="TDC33" s="31"/>
      <c r="TDD33" s="31"/>
      <c r="TDE33" s="31"/>
      <c r="TDF33" s="31"/>
      <c r="TDG33" s="31"/>
      <c r="TDH33" s="31"/>
      <c r="TDI33" s="31"/>
      <c r="TDJ33" s="31"/>
      <c r="TDK33" s="31"/>
      <c r="TDL33" s="31"/>
      <c r="TDM33" s="31"/>
      <c r="TDN33" s="31"/>
      <c r="TDO33" s="31"/>
      <c r="TDP33" s="31"/>
      <c r="TDQ33" s="31"/>
      <c r="TDR33" s="31"/>
      <c r="TDS33" s="31"/>
      <c r="TDT33" s="31"/>
      <c r="TDU33" s="31"/>
      <c r="TDV33" s="31"/>
      <c r="TDW33" s="31"/>
      <c r="TDX33" s="31"/>
      <c r="TDY33" s="31"/>
      <c r="TDZ33" s="31"/>
      <c r="TEA33" s="31"/>
      <c r="TEB33" s="31"/>
      <c r="TEC33" s="31"/>
      <c r="TED33" s="31"/>
      <c r="TEE33" s="31"/>
      <c r="TEF33" s="31"/>
      <c r="TEG33" s="31"/>
      <c r="TEH33" s="31"/>
      <c r="TEI33" s="31"/>
      <c r="TEJ33" s="31"/>
      <c r="TEK33" s="31"/>
      <c r="TEL33" s="31"/>
      <c r="TEM33" s="31"/>
      <c r="TEN33" s="31"/>
      <c r="TEO33" s="31"/>
      <c r="TEP33" s="31"/>
      <c r="TEQ33" s="31"/>
      <c r="TER33" s="31"/>
      <c r="TES33" s="31"/>
      <c r="TET33" s="31"/>
      <c r="TEU33" s="31"/>
      <c r="TEV33" s="31"/>
      <c r="TEW33" s="31"/>
      <c r="TEX33" s="31"/>
      <c r="TEY33" s="31"/>
      <c r="TEZ33" s="31"/>
      <c r="TFA33" s="31"/>
      <c r="TFB33" s="31"/>
      <c r="TFC33" s="31"/>
      <c r="TFD33" s="31"/>
      <c r="TFE33" s="31"/>
      <c r="TFF33" s="31"/>
      <c r="TFG33" s="31"/>
      <c r="TFH33" s="31"/>
      <c r="TFI33" s="31"/>
      <c r="TFJ33" s="31"/>
      <c r="TFK33" s="31"/>
      <c r="TFL33" s="31"/>
      <c r="TFM33" s="31"/>
      <c r="TFN33" s="31"/>
      <c r="TFO33" s="31"/>
      <c r="TFP33" s="31"/>
      <c r="TFQ33" s="31"/>
      <c r="TFR33" s="31"/>
      <c r="TFS33" s="31"/>
      <c r="TFT33" s="31"/>
      <c r="TFU33" s="31"/>
      <c r="TFV33" s="31"/>
      <c r="TFW33" s="31"/>
      <c r="TFX33" s="31"/>
      <c r="TFY33" s="31"/>
      <c r="TFZ33" s="31"/>
      <c r="TGA33" s="31"/>
      <c r="TGB33" s="31"/>
      <c r="TGC33" s="31"/>
      <c r="TGD33" s="31"/>
      <c r="TGE33" s="31"/>
      <c r="TGF33" s="31"/>
      <c r="TGG33" s="31"/>
      <c r="TGH33" s="31"/>
      <c r="TGI33" s="31"/>
      <c r="TGJ33" s="31"/>
      <c r="TGK33" s="31"/>
      <c r="TGL33" s="31"/>
      <c r="TGM33" s="31"/>
      <c r="TGN33" s="31"/>
      <c r="TGO33" s="31"/>
      <c r="TGP33" s="31"/>
      <c r="TGQ33" s="31"/>
      <c r="TGR33" s="31"/>
      <c r="TGS33" s="31"/>
      <c r="TGT33" s="31"/>
      <c r="TGU33" s="31"/>
      <c r="TGV33" s="31"/>
      <c r="TGW33" s="31"/>
      <c r="TGX33" s="31"/>
      <c r="TGY33" s="31"/>
      <c r="TGZ33" s="31"/>
      <c r="THA33" s="31"/>
      <c r="THB33" s="31"/>
      <c r="THC33" s="31"/>
      <c r="THD33" s="31"/>
      <c r="THE33" s="31"/>
      <c r="THF33" s="31"/>
      <c r="THG33" s="31"/>
      <c r="THH33" s="31"/>
      <c r="THI33" s="31"/>
      <c r="THJ33" s="31"/>
      <c r="THK33" s="31"/>
      <c r="THL33" s="31"/>
      <c r="THM33" s="31"/>
      <c r="THN33" s="31"/>
      <c r="THO33" s="31"/>
      <c r="THP33" s="31"/>
      <c r="THQ33" s="31"/>
      <c r="THR33" s="31"/>
      <c r="THS33" s="31"/>
      <c r="THT33" s="31"/>
      <c r="THU33" s="31"/>
      <c r="THV33" s="31"/>
      <c r="THW33" s="31"/>
      <c r="THX33" s="31"/>
      <c r="THY33" s="31"/>
      <c r="THZ33" s="31"/>
      <c r="TIA33" s="31"/>
      <c r="TIB33" s="31"/>
      <c r="TIC33" s="31"/>
      <c r="TID33" s="31"/>
      <c r="TIE33" s="31"/>
      <c r="TIF33" s="31"/>
      <c r="TIG33" s="31"/>
      <c r="TIH33" s="31"/>
      <c r="TII33" s="31"/>
      <c r="TIJ33" s="31"/>
      <c r="TIK33" s="31"/>
      <c r="TIL33" s="31"/>
      <c r="TIM33" s="31"/>
      <c r="TIN33" s="31"/>
      <c r="TIO33" s="31"/>
      <c r="TIP33" s="31"/>
      <c r="TIQ33" s="31"/>
      <c r="TIR33" s="31"/>
      <c r="TIS33" s="31"/>
      <c r="TIT33" s="31"/>
      <c r="TIU33" s="31"/>
      <c r="TIV33" s="31"/>
      <c r="TIW33" s="31"/>
      <c r="TIX33" s="31"/>
      <c r="TIY33" s="31"/>
      <c r="TIZ33" s="31"/>
      <c r="TJA33" s="31"/>
      <c r="TJB33" s="31"/>
      <c r="TJC33" s="31"/>
      <c r="TJD33" s="31"/>
      <c r="TJE33" s="31"/>
      <c r="TJF33" s="31"/>
      <c r="TJG33" s="31"/>
      <c r="TJH33" s="31"/>
      <c r="TJI33" s="31"/>
      <c r="TJJ33" s="31"/>
      <c r="TJK33" s="31"/>
      <c r="TJL33" s="31"/>
      <c r="TJM33" s="31"/>
      <c r="TJN33" s="31"/>
      <c r="TJO33" s="31"/>
      <c r="TJP33" s="31"/>
      <c r="TJQ33" s="31"/>
      <c r="TJR33" s="31"/>
      <c r="TJS33" s="31"/>
      <c r="TJT33" s="31"/>
      <c r="TJU33" s="31"/>
      <c r="TJV33" s="31"/>
      <c r="TJW33" s="31"/>
      <c r="TJX33" s="31"/>
      <c r="TJY33" s="31"/>
      <c r="TJZ33" s="31"/>
      <c r="TKA33" s="31"/>
      <c r="TKB33" s="31"/>
      <c r="TKC33" s="31"/>
      <c r="TKD33" s="31"/>
      <c r="TKE33" s="31"/>
      <c r="TKF33" s="31"/>
      <c r="TKG33" s="31"/>
      <c r="TKH33" s="31"/>
      <c r="TKI33" s="31"/>
      <c r="TKJ33" s="31"/>
      <c r="TKK33" s="31"/>
      <c r="TKL33" s="31"/>
      <c r="TKM33" s="31"/>
      <c r="TKN33" s="31"/>
      <c r="TKO33" s="31"/>
      <c r="TKP33" s="31"/>
      <c r="TKQ33" s="31"/>
      <c r="TKR33" s="31"/>
      <c r="TKS33" s="31"/>
      <c r="TKT33" s="31"/>
      <c r="TKU33" s="31"/>
      <c r="TKV33" s="31"/>
      <c r="TKW33" s="31"/>
      <c r="TKX33" s="31"/>
      <c r="TKY33" s="31"/>
      <c r="TKZ33" s="31"/>
      <c r="TLA33" s="31"/>
      <c r="TLB33" s="31"/>
      <c r="TLC33" s="31"/>
      <c r="TLD33" s="31"/>
      <c r="TLE33" s="31"/>
      <c r="TLF33" s="31"/>
      <c r="TLG33" s="31"/>
      <c r="TLH33" s="31"/>
      <c r="TLI33" s="31"/>
      <c r="TLJ33" s="31"/>
      <c r="TLK33" s="31"/>
      <c r="TLL33" s="31"/>
      <c r="TLM33" s="31"/>
      <c r="TLN33" s="31"/>
      <c r="TLO33" s="31"/>
      <c r="TLP33" s="31"/>
      <c r="TLQ33" s="31"/>
      <c r="TLR33" s="31"/>
      <c r="TLS33" s="31"/>
      <c r="TLT33" s="31"/>
      <c r="TLU33" s="31"/>
      <c r="TLV33" s="31"/>
      <c r="TLW33" s="31"/>
      <c r="TLX33" s="31"/>
      <c r="TLY33" s="31"/>
      <c r="TLZ33" s="31"/>
      <c r="TMA33" s="31"/>
      <c r="TMB33" s="31"/>
      <c r="TMC33" s="31"/>
      <c r="TMD33" s="31"/>
      <c r="TME33" s="31"/>
      <c r="TMF33" s="31"/>
      <c r="TMG33" s="31"/>
      <c r="TMH33" s="31"/>
      <c r="TMI33" s="31"/>
      <c r="TMJ33" s="31"/>
      <c r="TMK33" s="31"/>
      <c r="TML33" s="31"/>
      <c r="TMM33" s="31"/>
      <c r="TMN33" s="31"/>
      <c r="TMO33" s="31"/>
      <c r="TMP33" s="31"/>
      <c r="TMQ33" s="31"/>
      <c r="TMR33" s="31"/>
      <c r="TMS33" s="31"/>
      <c r="TMT33" s="31"/>
      <c r="TMU33" s="31"/>
      <c r="TMV33" s="31"/>
      <c r="TMW33" s="31"/>
      <c r="TMX33" s="31"/>
      <c r="TMY33" s="31"/>
      <c r="TMZ33" s="31"/>
      <c r="TNA33" s="31"/>
      <c r="TNB33" s="31"/>
      <c r="TNC33" s="31"/>
      <c r="TND33" s="31"/>
      <c r="TNE33" s="31"/>
      <c r="TNF33" s="31"/>
      <c r="TNG33" s="31"/>
      <c r="TNH33" s="31"/>
      <c r="TNI33" s="31"/>
      <c r="TNJ33" s="31"/>
      <c r="TNK33" s="31"/>
      <c r="TNL33" s="31"/>
      <c r="TNM33" s="31"/>
      <c r="TNN33" s="31"/>
      <c r="TNO33" s="31"/>
      <c r="TNP33" s="31"/>
      <c r="TNQ33" s="31"/>
      <c r="TNR33" s="31"/>
      <c r="TNS33" s="31"/>
      <c r="TNT33" s="31"/>
      <c r="TNU33" s="31"/>
      <c r="TNV33" s="31"/>
      <c r="TNW33" s="31"/>
      <c r="TNX33" s="31"/>
      <c r="TNY33" s="31"/>
      <c r="TNZ33" s="31"/>
      <c r="TOA33" s="31"/>
      <c r="TOB33" s="31"/>
      <c r="TOC33" s="31"/>
      <c r="TOD33" s="31"/>
      <c r="TOE33" s="31"/>
      <c r="TOF33" s="31"/>
      <c r="TOG33" s="31"/>
      <c r="TOH33" s="31"/>
      <c r="TOI33" s="31"/>
      <c r="TOJ33" s="31"/>
      <c r="TOK33" s="31"/>
      <c r="TOL33" s="31"/>
      <c r="TOM33" s="31"/>
      <c r="TON33" s="31"/>
      <c r="TOO33" s="31"/>
      <c r="TOP33" s="31"/>
      <c r="TOQ33" s="31"/>
      <c r="TOR33" s="31"/>
      <c r="TOS33" s="31"/>
      <c r="TOT33" s="31"/>
      <c r="TOU33" s="31"/>
      <c r="TOV33" s="31"/>
      <c r="TOW33" s="31"/>
      <c r="TOX33" s="31"/>
      <c r="TOY33" s="31"/>
      <c r="TOZ33" s="31"/>
      <c r="TPA33" s="31"/>
      <c r="TPB33" s="31"/>
      <c r="TPC33" s="31"/>
      <c r="TPD33" s="31"/>
      <c r="TPE33" s="31"/>
      <c r="TPF33" s="31"/>
      <c r="TPG33" s="31"/>
      <c r="TPH33" s="31"/>
      <c r="TPI33" s="31"/>
      <c r="TPJ33" s="31"/>
      <c r="TPK33" s="31"/>
      <c r="TPL33" s="31"/>
      <c r="TPM33" s="31"/>
      <c r="TPN33" s="31"/>
      <c r="TPO33" s="31"/>
      <c r="TPP33" s="31"/>
      <c r="TPQ33" s="31"/>
      <c r="TPR33" s="31"/>
      <c r="TPS33" s="31"/>
      <c r="TPT33" s="31"/>
      <c r="TPU33" s="31"/>
      <c r="TPV33" s="31"/>
      <c r="TPW33" s="31"/>
      <c r="TPX33" s="31"/>
      <c r="TPY33" s="31"/>
      <c r="TPZ33" s="31"/>
      <c r="TQA33" s="31"/>
      <c r="TQB33" s="31"/>
      <c r="TQC33" s="31"/>
      <c r="TQD33" s="31"/>
      <c r="TQE33" s="31"/>
      <c r="TQF33" s="31"/>
      <c r="TQG33" s="31"/>
      <c r="TQH33" s="31"/>
      <c r="TQI33" s="31"/>
      <c r="TQJ33" s="31"/>
      <c r="TQK33" s="31"/>
      <c r="TQL33" s="31"/>
      <c r="TQM33" s="31"/>
      <c r="TQN33" s="31"/>
      <c r="TQO33" s="31"/>
      <c r="TQP33" s="31"/>
      <c r="TQQ33" s="31"/>
      <c r="TQR33" s="31"/>
      <c r="TQS33" s="31"/>
      <c r="TQT33" s="31"/>
      <c r="TQU33" s="31"/>
      <c r="TQV33" s="31"/>
      <c r="TQW33" s="31"/>
      <c r="TQX33" s="31"/>
      <c r="TQY33" s="31"/>
      <c r="TQZ33" s="31"/>
      <c r="TRA33" s="31"/>
      <c r="TRB33" s="31"/>
      <c r="TRC33" s="31"/>
      <c r="TRD33" s="31"/>
      <c r="TRE33" s="31"/>
      <c r="TRF33" s="31"/>
      <c r="TRG33" s="31"/>
      <c r="TRH33" s="31"/>
      <c r="TRI33" s="31"/>
      <c r="TRJ33" s="31"/>
      <c r="TRK33" s="31"/>
      <c r="TRL33" s="31"/>
      <c r="TRM33" s="31"/>
      <c r="TRN33" s="31"/>
      <c r="TRO33" s="31"/>
      <c r="TRP33" s="31"/>
      <c r="TRQ33" s="31"/>
      <c r="TRR33" s="31"/>
      <c r="TRS33" s="31"/>
      <c r="TRT33" s="31"/>
      <c r="TRU33" s="31"/>
      <c r="TRV33" s="31"/>
      <c r="TRW33" s="31"/>
      <c r="TRX33" s="31"/>
      <c r="TRY33" s="31"/>
      <c r="TRZ33" s="31"/>
      <c r="TSA33" s="31"/>
      <c r="TSB33" s="31"/>
      <c r="TSC33" s="31"/>
      <c r="TSD33" s="31"/>
      <c r="TSE33" s="31"/>
      <c r="TSF33" s="31"/>
      <c r="TSG33" s="31"/>
      <c r="TSH33" s="31"/>
      <c r="TSI33" s="31"/>
      <c r="TSJ33" s="31"/>
      <c r="TSK33" s="31"/>
      <c r="TSL33" s="31"/>
      <c r="TSM33" s="31"/>
      <c r="TSN33" s="31"/>
      <c r="TSO33" s="31"/>
      <c r="TSP33" s="31"/>
      <c r="TSQ33" s="31"/>
      <c r="TSR33" s="31"/>
      <c r="TSS33" s="31"/>
      <c r="TST33" s="31"/>
      <c r="TSU33" s="31"/>
      <c r="TSV33" s="31"/>
      <c r="TSW33" s="31"/>
      <c r="TSX33" s="31"/>
      <c r="TSY33" s="31"/>
      <c r="TSZ33" s="31"/>
      <c r="TTA33" s="31"/>
      <c r="TTB33" s="31"/>
      <c r="TTC33" s="31"/>
      <c r="TTD33" s="31"/>
      <c r="TTE33" s="31"/>
      <c r="TTF33" s="31"/>
      <c r="TTG33" s="31"/>
      <c r="TTH33" s="31"/>
      <c r="TTI33" s="31"/>
      <c r="TTJ33" s="31"/>
      <c r="TTK33" s="31"/>
      <c r="TTL33" s="31"/>
      <c r="TTM33" s="31"/>
      <c r="TTN33" s="31"/>
      <c r="TTO33" s="31"/>
      <c r="TTP33" s="31"/>
      <c r="TTQ33" s="31"/>
      <c r="TTR33" s="31"/>
      <c r="TTS33" s="31"/>
      <c r="TTT33" s="31"/>
      <c r="TTU33" s="31"/>
      <c r="TTV33" s="31"/>
      <c r="TTW33" s="31"/>
      <c r="TTX33" s="31"/>
      <c r="TTY33" s="31"/>
      <c r="TTZ33" s="31"/>
      <c r="TUA33" s="31"/>
      <c r="TUB33" s="31"/>
      <c r="TUC33" s="31"/>
      <c r="TUD33" s="31"/>
      <c r="TUE33" s="31"/>
      <c r="TUF33" s="31"/>
      <c r="TUG33" s="31"/>
      <c r="TUH33" s="31"/>
      <c r="TUI33" s="31"/>
      <c r="TUJ33" s="31"/>
      <c r="TUK33" s="31"/>
      <c r="TUL33" s="31"/>
      <c r="TUM33" s="31"/>
      <c r="TUN33" s="31"/>
      <c r="TUO33" s="31"/>
      <c r="TUP33" s="31"/>
      <c r="TUQ33" s="31"/>
      <c r="TUR33" s="31"/>
      <c r="TUS33" s="31"/>
      <c r="TUT33" s="31"/>
      <c r="TUU33" s="31"/>
      <c r="TUV33" s="31"/>
      <c r="TUW33" s="31"/>
      <c r="TUX33" s="31"/>
      <c r="TUY33" s="31"/>
      <c r="TUZ33" s="31"/>
      <c r="TVA33" s="31"/>
      <c r="TVB33" s="31"/>
      <c r="TVC33" s="31"/>
      <c r="TVD33" s="31"/>
      <c r="TVE33" s="31"/>
      <c r="TVF33" s="31"/>
      <c r="TVG33" s="31"/>
      <c r="TVH33" s="31"/>
      <c r="TVI33" s="31"/>
      <c r="TVJ33" s="31"/>
      <c r="TVK33" s="31"/>
      <c r="TVL33" s="31"/>
      <c r="TVM33" s="31"/>
      <c r="TVN33" s="31"/>
      <c r="TVO33" s="31"/>
      <c r="TVP33" s="31"/>
      <c r="TVQ33" s="31"/>
      <c r="TVR33" s="31"/>
      <c r="TVS33" s="31"/>
      <c r="TVT33" s="31"/>
      <c r="TVU33" s="31"/>
      <c r="TVV33" s="31"/>
      <c r="TVW33" s="31"/>
      <c r="TVX33" s="31"/>
      <c r="TVY33" s="31"/>
      <c r="TVZ33" s="31"/>
      <c r="TWA33" s="31"/>
      <c r="TWB33" s="31"/>
      <c r="TWC33" s="31"/>
      <c r="TWD33" s="31"/>
      <c r="TWE33" s="31"/>
      <c r="TWF33" s="31"/>
      <c r="TWG33" s="31"/>
      <c r="TWH33" s="31"/>
      <c r="TWI33" s="31"/>
      <c r="TWJ33" s="31"/>
      <c r="TWK33" s="31"/>
      <c r="TWL33" s="31"/>
      <c r="TWM33" s="31"/>
      <c r="TWN33" s="31"/>
      <c r="TWO33" s="31"/>
      <c r="TWP33" s="31"/>
      <c r="TWQ33" s="31"/>
      <c r="TWR33" s="31"/>
      <c r="TWS33" s="31"/>
      <c r="TWT33" s="31"/>
      <c r="TWU33" s="31"/>
      <c r="TWV33" s="31"/>
      <c r="TWW33" s="31"/>
      <c r="TWX33" s="31"/>
      <c r="TWY33" s="31"/>
      <c r="TWZ33" s="31"/>
      <c r="TXA33" s="31"/>
      <c r="TXB33" s="31"/>
      <c r="TXC33" s="31"/>
      <c r="TXD33" s="31"/>
      <c r="TXE33" s="31"/>
      <c r="TXF33" s="31"/>
      <c r="TXG33" s="31"/>
      <c r="TXH33" s="31"/>
      <c r="TXI33" s="31"/>
      <c r="TXJ33" s="31"/>
      <c r="TXK33" s="31"/>
      <c r="TXL33" s="31"/>
      <c r="TXM33" s="31"/>
      <c r="TXN33" s="31"/>
      <c r="TXO33" s="31"/>
      <c r="TXP33" s="31"/>
      <c r="TXQ33" s="31"/>
      <c r="TXR33" s="31"/>
      <c r="TXS33" s="31"/>
      <c r="TXT33" s="31"/>
      <c r="TXU33" s="31"/>
      <c r="TXV33" s="31"/>
      <c r="TXW33" s="31"/>
      <c r="TXX33" s="31"/>
      <c r="TXY33" s="31"/>
      <c r="TXZ33" s="31"/>
      <c r="TYA33" s="31"/>
      <c r="TYB33" s="31"/>
      <c r="TYC33" s="31"/>
      <c r="TYD33" s="31"/>
      <c r="TYE33" s="31"/>
      <c r="TYF33" s="31"/>
      <c r="TYG33" s="31"/>
      <c r="TYH33" s="31"/>
      <c r="TYI33" s="31"/>
      <c r="TYJ33" s="31"/>
      <c r="TYK33" s="31"/>
      <c r="TYL33" s="31"/>
      <c r="TYM33" s="31"/>
      <c r="TYN33" s="31"/>
      <c r="TYO33" s="31"/>
      <c r="TYP33" s="31"/>
      <c r="TYQ33" s="31"/>
      <c r="TYR33" s="31"/>
      <c r="TYS33" s="31"/>
      <c r="TYT33" s="31"/>
      <c r="TYU33" s="31"/>
      <c r="TYV33" s="31"/>
      <c r="TYW33" s="31"/>
      <c r="TYX33" s="31"/>
      <c r="TYY33" s="31"/>
      <c r="TYZ33" s="31"/>
      <c r="TZA33" s="31"/>
      <c r="TZB33" s="31"/>
      <c r="TZC33" s="31"/>
      <c r="TZD33" s="31"/>
      <c r="TZE33" s="31"/>
      <c r="TZF33" s="31"/>
      <c r="TZG33" s="31"/>
      <c r="TZH33" s="31"/>
      <c r="TZI33" s="31"/>
      <c r="TZJ33" s="31"/>
      <c r="TZK33" s="31"/>
      <c r="TZL33" s="31"/>
      <c r="TZM33" s="31"/>
      <c r="TZN33" s="31"/>
      <c r="TZO33" s="31"/>
      <c r="TZP33" s="31"/>
      <c r="TZQ33" s="31"/>
      <c r="TZR33" s="31"/>
      <c r="TZS33" s="31"/>
      <c r="TZT33" s="31"/>
      <c r="TZU33" s="31"/>
      <c r="TZV33" s="31"/>
      <c r="TZW33" s="31"/>
      <c r="TZX33" s="31"/>
      <c r="TZY33" s="31"/>
      <c r="TZZ33" s="31"/>
      <c r="UAA33" s="31"/>
      <c r="UAB33" s="31"/>
      <c r="UAC33" s="31"/>
      <c r="UAD33" s="31"/>
      <c r="UAE33" s="31"/>
      <c r="UAF33" s="31"/>
      <c r="UAG33" s="31"/>
      <c r="UAH33" s="31"/>
      <c r="UAI33" s="31"/>
      <c r="UAJ33" s="31"/>
      <c r="UAK33" s="31"/>
      <c r="UAL33" s="31"/>
      <c r="UAM33" s="31"/>
      <c r="UAN33" s="31"/>
      <c r="UAO33" s="31"/>
      <c r="UAP33" s="31"/>
      <c r="UAQ33" s="31"/>
      <c r="UAR33" s="31"/>
      <c r="UAS33" s="31"/>
      <c r="UAT33" s="31"/>
      <c r="UAU33" s="31"/>
      <c r="UAV33" s="31"/>
      <c r="UAW33" s="31"/>
      <c r="UAX33" s="31"/>
      <c r="UAY33" s="31"/>
      <c r="UAZ33" s="31"/>
      <c r="UBA33" s="31"/>
      <c r="UBB33" s="31"/>
      <c r="UBC33" s="31"/>
      <c r="UBD33" s="31"/>
      <c r="UBE33" s="31"/>
      <c r="UBF33" s="31"/>
      <c r="UBG33" s="31"/>
      <c r="UBH33" s="31"/>
      <c r="UBI33" s="31"/>
      <c r="UBJ33" s="31"/>
      <c r="UBK33" s="31"/>
      <c r="UBL33" s="31"/>
      <c r="UBM33" s="31"/>
      <c r="UBN33" s="31"/>
      <c r="UBO33" s="31"/>
      <c r="UBP33" s="31"/>
      <c r="UBQ33" s="31"/>
      <c r="UBR33" s="31"/>
      <c r="UBS33" s="31"/>
      <c r="UBT33" s="31"/>
      <c r="UBU33" s="31"/>
      <c r="UBV33" s="31"/>
      <c r="UBW33" s="31"/>
      <c r="UBX33" s="31"/>
      <c r="UBY33" s="31"/>
      <c r="UBZ33" s="31"/>
      <c r="UCA33" s="31"/>
      <c r="UCB33" s="31"/>
      <c r="UCC33" s="31"/>
      <c r="UCD33" s="31"/>
      <c r="UCE33" s="31"/>
      <c r="UCF33" s="31"/>
      <c r="UCG33" s="31"/>
      <c r="UCH33" s="31"/>
      <c r="UCI33" s="31"/>
      <c r="UCJ33" s="31"/>
      <c r="UCK33" s="31"/>
      <c r="UCL33" s="31"/>
      <c r="UCM33" s="31"/>
      <c r="UCN33" s="31"/>
      <c r="UCO33" s="31"/>
      <c r="UCP33" s="31"/>
      <c r="UCQ33" s="31"/>
      <c r="UCR33" s="31"/>
      <c r="UCS33" s="31"/>
      <c r="UCT33" s="31"/>
      <c r="UCU33" s="31"/>
      <c r="UCV33" s="31"/>
      <c r="UCW33" s="31"/>
      <c r="UCX33" s="31"/>
      <c r="UCY33" s="31"/>
      <c r="UCZ33" s="31"/>
      <c r="UDA33" s="31"/>
      <c r="UDB33" s="31"/>
      <c r="UDC33" s="31"/>
      <c r="UDD33" s="31"/>
      <c r="UDE33" s="31"/>
      <c r="UDF33" s="31"/>
      <c r="UDG33" s="31"/>
      <c r="UDH33" s="31"/>
      <c r="UDI33" s="31"/>
      <c r="UDJ33" s="31"/>
      <c r="UDK33" s="31"/>
      <c r="UDL33" s="31"/>
      <c r="UDM33" s="31"/>
      <c r="UDN33" s="31"/>
      <c r="UDO33" s="31"/>
      <c r="UDP33" s="31"/>
      <c r="UDQ33" s="31"/>
      <c r="UDR33" s="31"/>
      <c r="UDS33" s="31"/>
      <c r="UDT33" s="31"/>
      <c r="UDU33" s="31"/>
      <c r="UDV33" s="31"/>
      <c r="UDW33" s="31"/>
      <c r="UDX33" s="31"/>
      <c r="UDY33" s="31"/>
      <c r="UDZ33" s="31"/>
      <c r="UEA33" s="31"/>
      <c r="UEB33" s="31"/>
      <c r="UEC33" s="31"/>
      <c r="UED33" s="31"/>
      <c r="UEE33" s="31"/>
      <c r="UEF33" s="31"/>
      <c r="UEG33" s="31"/>
      <c r="UEH33" s="31"/>
      <c r="UEI33" s="31"/>
      <c r="UEJ33" s="31"/>
      <c r="UEK33" s="31"/>
      <c r="UEL33" s="31"/>
      <c r="UEM33" s="31"/>
      <c r="UEN33" s="31"/>
      <c r="UEO33" s="31"/>
      <c r="UEP33" s="31"/>
      <c r="UEQ33" s="31"/>
      <c r="UER33" s="31"/>
      <c r="UES33" s="31"/>
      <c r="UET33" s="31"/>
      <c r="UEU33" s="31"/>
      <c r="UEV33" s="31"/>
      <c r="UEW33" s="31"/>
      <c r="UEX33" s="31"/>
      <c r="UEY33" s="31"/>
      <c r="UEZ33" s="31"/>
      <c r="UFA33" s="31"/>
      <c r="UFB33" s="31"/>
      <c r="UFC33" s="31"/>
      <c r="UFD33" s="31"/>
      <c r="UFE33" s="31"/>
      <c r="UFF33" s="31"/>
      <c r="UFG33" s="31"/>
      <c r="UFH33" s="31"/>
      <c r="UFI33" s="31"/>
      <c r="UFJ33" s="31"/>
      <c r="UFK33" s="31"/>
      <c r="UFL33" s="31"/>
      <c r="UFM33" s="31"/>
      <c r="UFN33" s="31"/>
      <c r="UFO33" s="31"/>
      <c r="UFP33" s="31"/>
      <c r="UFQ33" s="31"/>
      <c r="UFR33" s="31"/>
      <c r="UFS33" s="31"/>
      <c r="UFT33" s="31"/>
      <c r="UFU33" s="31"/>
      <c r="UFV33" s="31"/>
      <c r="UFW33" s="31"/>
      <c r="UFX33" s="31"/>
      <c r="UFY33" s="31"/>
      <c r="UFZ33" s="31"/>
      <c r="UGA33" s="31"/>
      <c r="UGB33" s="31"/>
      <c r="UGC33" s="31"/>
      <c r="UGD33" s="31"/>
      <c r="UGE33" s="31"/>
      <c r="UGF33" s="31"/>
      <c r="UGG33" s="31"/>
      <c r="UGH33" s="31"/>
      <c r="UGI33" s="31"/>
      <c r="UGJ33" s="31"/>
      <c r="UGK33" s="31"/>
      <c r="UGL33" s="31"/>
      <c r="UGM33" s="31"/>
      <c r="UGN33" s="31"/>
      <c r="UGO33" s="31"/>
      <c r="UGP33" s="31"/>
      <c r="UGQ33" s="31"/>
      <c r="UGR33" s="31"/>
      <c r="UGS33" s="31"/>
      <c r="UGT33" s="31"/>
      <c r="UGU33" s="31"/>
      <c r="UGV33" s="31"/>
      <c r="UGW33" s="31"/>
      <c r="UGX33" s="31"/>
      <c r="UGY33" s="31"/>
      <c r="UGZ33" s="31"/>
      <c r="UHA33" s="31"/>
      <c r="UHB33" s="31"/>
      <c r="UHC33" s="31"/>
      <c r="UHD33" s="31"/>
      <c r="UHE33" s="31"/>
      <c r="UHF33" s="31"/>
      <c r="UHG33" s="31"/>
      <c r="UHH33" s="31"/>
      <c r="UHI33" s="31"/>
      <c r="UHJ33" s="31"/>
      <c r="UHK33" s="31"/>
      <c r="UHL33" s="31"/>
      <c r="UHM33" s="31"/>
      <c r="UHN33" s="31"/>
      <c r="UHO33" s="31"/>
      <c r="UHP33" s="31"/>
      <c r="UHQ33" s="31"/>
      <c r="UHR33" s="31"/>
      <c r="UHS33" s="31"/>
      <c r="UHT33" s="31"/>
      <c r="UHU33" s="31"/>
      <c r="UHV33" s="31"/>
      <c r="UHW33" s="31"/>
      <c r="UHX33" s="31"/>
      <c r="UHY33" s="31"/>
      <c r="UHZ33" s="31"/>
      <c r="UIA33" s="31"/>
      <c r="UIB33" s="31"/>
      <c r="UIC33" s="31"/>
      <c r="UID33" s="31"/>
      <c r="UIE33" s="31"/>
      <c r="UIF33" s="31"/>
      <c r="UIG33" s="31"/>
      <c r="UIH33" s="31"/>
      <c r="UII33" s="31"/>
      <c r="UIJ33" s="31"/>
      <c r="UIK33" s="31"/>
      <c r="UIL33" s="31"/>
      <c r="UIM33" s="31"/>
      <c r="UIN33" s="31"/>
      <c r="UIO33" s="31"/>
      <c r="UIP33" s="31"/>
      <c r="UIQ33" s="31"/>
      <c r="UIR33" s="31"/>
      <c r="UIS33" s="31"/>
      <c r="UIT33" s="31"/>
      <c r="UIU33" s="31"/>
      <c r="UIV33" s="31"/>
      <c r="UIW33" s="31"/>
      <c r="UIX33" s="31"/>
      <c r="UIY33" s="31"/>
      <c r="UIZ33" s="31"/>
      <c r="UJA33" s="31"/>
      <c r="UJB33" s="31"/>
      <c r="UJC33" s="31"/>
      <c r="UJD33" s="31"/>
      <c r="UJE33" s="31"/>
      <c r="UJF33" s="31"/>
      <c r="UJG33" s="31"/>
      <c r="UJH33" s="31"/>
      <c r="UJI33" s="31"/>
      <c r="UJJ33" s="31"/>
      <c r="UJK33" s="31"/>
      <c r="UJL33" s="31"/>
      <c r="UJM33" s="31"/>
      <c r="UJN33" s="31"/>
      <c r="UJO33" s="31"/>
      <c r="UJP33" s="31"/>
      <c r="UJQ33" s="31"/>
      <c r="UJR33" s="31"/>
      <c r="UJS33" s="31"/>
      <c r="UJT33" s="31"/>
      <c r="UJU33" s="31"/>
      <c r="UJV33" s="31"/>
      <c r="UJW33" s="31"/>
      <c r="UJX33" s="31"/>
      <c r="UJY33" s="31"/>
      <c r="UJZ33" s="31"/>
      <c r="UKA33" s="31"/>
      <c r="UKB33" s="31"/>
      <c r="UKC33" s="31"/>
      <c r="UKD33" s="31"/>
      <c r="UKE33" s="31"/>
      <c r="UKF33" s="31"/>
      <c r="UKG33" s="31"/>
      <c r="UKH33" s="31"/>
      <c r="UKI33" s="31"/>
      <c r="UKJ33" s="31"/>
      <c r="UKK33" s="31"/>
      <c r="UKL33" s="31"/>
      <c r="UKM33" s="31"/>
      <c r="UKN33" s="31"/>
      <c r="UKO33" s="31"/>
      <c r="UKP33" s="31"/>
      <c r="UKQ33" s="31"/>
      <c r="UKR33" s="31"/>
      <c r="UKS33" s="31"/>
      <c r="UKT33" s="31"/>
      <c r="UKU33" s="31"/>
      <c r="UKV33" s="31"/>
      <c r="UKW33" s="31"/>
      <c r="UKX33" s="31"/>
      <c r="UKY33" s="31"/>
      <c r="UKZ33" s="31"/>
      <c r="ULA33" s="31"/>
      <c r="ULB33" s="31"/>
      <c r="ULC33" s="31"/>
      <c r="ULD33" s="31"/>
      <c r="ULE33" s="31"/>
      <c r="ULF33" s="31"/>
      <c r="ULG33" s="31"/>
      <c r="ULH33" s="31"/>
      <c r="ULI33" s="31"/>
      <c r="ULJ33" s="31"/>
      <c r="ULK33" s="31"/>
      <c r="ULL33" s="31"/>
      <c r="ULM33" s="31"/>
      <c r="ULN33" s="31"/>
      <c r="ULO33" s="31"/>
      <c r="ULP33" s="31"/>
      <c r="ULQ33" s="31"/>
      <c r="ULR33" s="31"/>
      <c r="ULS33" s="31"/>
      <c r="ULT33" s="31"/>
      <c r="ULU33" s="31"/>
      <c r="ULV33" s="31"/>
      <c r="ULW33" s="31"/>
      <c r="ULX33" s="31"/>
      <c r="ULY33" s="31"/>
      <c r="ULZ33" s="31"/>
      <c r="UMA33" s="31"/>
      <c r="UMB33" s="31"/>
      <c r="UMC33" s="31"/>
      <c r="UMD33" s="31"/>
      <c r="UME33" s="31"/>
      <c r="UMF33" s="31"/>
      <c r="UMG33" s="31"/>
      <c r="UMH33" s="31"/>
      <c r="UMI33" s="31"/>
      <c r="UMJ33" s="31"/>
      <c r="UMK33" s="31"/>
      <c r="UML33" s="31"/>
      <c r="UMM33" s="31"/>
      <c r="UMN33" s="31"/>
      <c r="UMO33" s="31"/>
      <c r="UMP33" s="31"/>
      <c r="UMQ33" s="31"/>
      <c r="UMR33" s="31"/>
      <c r="UMS33" s="31"/>
      <c r="UMT33" s="31"/>
      <c r="UMU33" s="31"/>
      <c r="UMV33" s="31"/>
      <c r="UMW33" s="31"/>
      <c r="UMX33" s="31"/>
      <c r="UMY33" s="31"/>
      <c r="UMZ33" s="31"/>
      <c r="UNA33" s="31"/>
      <c r="UNB33" s="31"/>
      <c r="UNC33" s="31"/>
      <c r="UND33" s="31"/>
      <c r="UNE33" s="31"/>
      <c r="UNF33" s="31"/>
      <c r="UNG33" s="31"/>
      <c r="UNH33" s="31"/>
      <c r="UNI33" s="31"/>
      <c r="UNJ33" s="31"/>
      <c r="UNK33" s="31"/>
      <c r="UNL33" s="31"/>
      <c r="UNM33" s="31"/>
      <c r="UNN33" s="31"/>
      <c r="UNO33" s="31"/>
      <c r="UNP33" s="31"/>
      <c r="UNQ33" s="31"/>
      <c r="UNR33" s="31"/>
      <c r="UNS33" s="31"/>
      <c r="UNT33" s="31"/>
      <c r="UNU33" s="31"/>
      <c r="UNV33" s="31"/>
      <c r="UNW33" s="31"/>
      <c r="UNX33" s="31"/>
      <c r="UNY33" s="31"/>
      <c r="UNZ33" s="31"/>
      <c r="UOA33" s="31"/>
      <c r="UOB33" s="31"/>
      <c r="UOC33" s="31"/>
      <c r="UOD33" s="31"/>
      <c r="UOE33" s="31"/>
      <c r="UOF33" s="31"/>
      <c r="UOG33" s="31"/>
      <c r="UOH33" s="31"/>
      <c r="UOI33" s="31"/>
      <c r="UOJ33" s="31"/>
      <c r="UOK33" s="31"/>
      <c r="UOL33" s="31"/>
      <c r="UOM33" s="31"/>
      <c r="UON33" s="31"/>
      <c r="UOO33" s="31"/>
      <c r="UOP33" s="31"/>
      <c r="UOQ33" s="31"/>
      <c r="UOR33" s="31"/>
      <c r="UOS33" s="31"/>
      <c r="UOT33" s="31"/>
      <c r="UOU33" s="31"/>
      <c r="UOV33" s="31"/>
      <c r="UOW33" s="31"/>
      <c r="UOX33" s="31"/>
      <c r="UOY33" s="31"/>
      <c r="UOZ33" s="31"/>
      <c r="UPA33" s="31"/>
      <c r="UPB33" s="31"/>
      <c r="UPC33" s="31"/>
      <c r="UPD33" s="31"/>
      <c r="UPE33" s="31"/>
      <c r="UPF33" s="31"/>
      <c r="UPG33" s="31"/>
      <c r="UPH33" s="31"/>
      <c r="UPI33" s="31"/>
      <c r="UPJ33" s="31"/>
      <c r="UPK33" s="31"/>
      <c r="UPL33" s="31"/>
      <c r="UPM33" s="31"/>
      <c r="UPN33" s="31"/>
      <c r="UPO33" s="31"/>
      <c r="UPP33" s="31"/>
      <c r="UPQ33" s="31"/>
      <c r="UPR33" s="31"/>
      <c r="UPS33" s="31"/>
      <c r="UPT33" s="31"/>
      <c r="UPU33" s="31"/>
      <c r="UPV33" s="31"/>
      <c r="UPW33" s="31"/>
      <c r="UPX33" s="31"/>
      <c r="UPY33" s="31"/>
      <c r="UPZ33" s="31"/>
      <c r="UQA33" s="31"/>
      <c r="UQB33" s="31"/>
      <c r="UQC33" s="31"/>
      <c r="UQD33" s="31"/>
      <c r="UQE33" s="31"/>
      <c r="UQF33" s="31"/>
      <c r="UQG33" s="31"/>
      <c r="UQH33" s="31"/>
      <c r="UQI33" s="31"/>
      <c r="UQJ33" s="31"/>
      <c r="UQK33" s="31"/>
      <c r="UQL33" s="31"/>
      <c r="UQM33" s="31"/>
      <c r="UQN33" s="31"/>
      <c r="UQO33" s="31"/>
      <c r="UQP33" s="31"/>
      <c r="UQQ33" s="31"/>
      <c r="UQR33" s="31"/>
      <c r="UQS33" s="31"/>
      <c r="UQT33" s="31"/>
      <c r="UQU33" s="31"/>
      <c r="UQV33" s="31"/>
      <c r="UQW33" s="31"/>
      <c r="UQX33" s="31"/>
      <c r="UQY33" s="31"/>
      <c r="UQZ33" s="31"/>
      <c r="URA33" s="31"/>
      <c r="URB33" s="31"/>
      <c r="URC33" s="31"/>
      <c r="URD33" s="31"/>
      <c r="URE33" s="31"/>
      <c r="URF33" s="31"/>
      <c r="URG33" s="31"/>
      <c r="URH33" s="31"/>
      <c r="URI33" s="31"/>
      <c r="URJ33" s="31"/>
      <c r="URK33" s="31"/>
      <c r="URL33" s="31"/>
      <c r="URM33" s="31"/>
      <c r="URN33" s="31"/>
      <c r="URO33" s="31"/>
      <c r="URP33" s="31"/>
      <c r="URQ33" s="31"/>
      <c r="URR33" s="31"/>
      <c r="URS33" s="31"/>
      <c r="URT33" s="31"/>
      <c r="URU33" s="31"/>
      <c r="URV33" s="31"/>
      <c r="URW33" s="31"/>
      <c r="URX33" s="31"/>
      <c r="URY33" s="31"/>
      <c r="URZ33" s="31"/>
      <c r="USA33" s="31"/>
      <c r="USB33" s="31"/>
      <c r="USC33" s="31"/>
      <c r="USD33" s="31"/>
      <c r="USE33" s="31"/>
      <c r="USF33" s="31"/>
      <c r="USG33" s="31"/>
      <c r="USH33" s="31"/>
      <c r="USI33" s="31"/>
      <c r="USJ33" s="31"/>
      <c r="USK33" s="31"/>
      <c r="USL33" s="31"/>
      <c r="USM33" s="31"/>
      <c r="USN33" s="31"/>
      <c r="USO33" s="31"/>
      <c r="USP33" s="31"/>
      <c r="USQ33" s="31"/>
      <c r="USR33" s="31"/>
      <c r="USS33" s="31"/>
      <c r="UST33" s="31"/>
      <c r="USU33" s="31"/>
      <c r="USV33" s="31"/>
      <c r="USW33" s="31"/>
      <c r="USX33" s="31"/>
      <c r="USY33" s="31"/>
      <c r="USZ33" s="31"/>
      <c r="UTA33" s="31"/>
      <c r="UTB33" s="31"/>
      <c r="UTC33" s="31"/>
      <c r="UTD33" s="31"/>
      <c r="UTE33" s="31"/>
      <c r="UTF33" s="31"/>
      <c r="UTG33" s="31"/>
      <c r="UTH33" s="31"/>
      <c r="UTI33" s="31"/>
      <c r="UTJ33" s="31"/>
      <c r="UTK33" s="31"/>
      <c r="UTL33" s="31"/>
      <c r="UTM33" s="31"/>
      <c r="UTN33" s="31"/>
      <c r="UTO33" s="31"/>
      <c r="UTP33" s="31"/>
      <c r="UTQ33" s="31"/>
      <c r="UTR33" s="31"/>
      <c r="UTS33" s="31"/>
      <c r="UTT33" s="31"/>
      <c r="UTU33" s="31"/>
      <c r="UTV33" s="31"/>
      <c r="UTW33" s="31"/>
      <c r="UTX33" s="31"/>
      <c r="UTY33" s="31"/>
      <c r="UTZ33" s="31"/>
      <c r="UUA33" s="31"/>
      <c r="UUB33" s="31"/>
      <c r="UUC33" s="31"/>
      <c r="UUD33" s="31"/>
      <c r="UUE33" s="31"/>
      <c r="UUF33" s="31"/>
      <c r="UUG33" s="31"/>
      <c r="UUH33" s="31"/>
      <c r="UUI33" s="31"/>
      <c r="UUJ33" s="31"/>
      <c r="UUK33" s="31"/>
      <c r="UUL33" s="31"/>
      <c r="UUM33" s="31"/>
      <c r="UUN33" s="31"/>
      <c r="UUO33" s="31"/>
      <c r="UUP33" s="31"/>
      <c r="UUQ33" s="31"/>
      <c r="UUR33" s="31"/>
      <c r="UUS33" s="31"/>
      <c r="UUT33" s="31"/>
      <c r="UUU33" s="31"/>
      <c r="UUV33" s="31"/>
      <c r="UUW33" s="31"/>
      <c r="UUX33" s="31"/>
      <c r="UUY33" s="31"/>
      <c r="UUZ33" s="31"/>
      <c r="UVA33" s="31"/>
      <c r="UVB33" s="31"/>
      <c r="UVC33" s="31"/>
      <c r="UVD33" s="31"/>
      <c r="UVE33" s="31"/>
      <c r="UVF33" s="31"/>
      <c r="UVG33" s="31"/>
      <c r="UVH33" s="31"/>
      <c r="UVI33" s="31"/>
      <c r="UVJ33" s="31"/>
      <c r="UVK33" s="31"/>
      <c r="UVL33" s="31"/>
      <c r="UVM33" s="31"/>
      <c r="UVN33" s="31"/>
      <c r="UVO33" s="31"/>
      <c r="UVP33" s="31"/>
      <c r="UVQ33" s="31"/>
      <c r="UVR33" s="31"/>
      <c r="UVS33" s="31"/>
      <c r="UVT33" s="31"/>
      <c r="UVU33" s="31"/>
      <c r="UVV33" s="31"/>
      <c r="UVW33" s="31"/>
      <c r="UVX33" s="31"/>
      <c r="UVY33" s="31"/>
      <c r="UVZ33" s="31"/>
      <c r="UWA33" s="31"/>
      <c r="UWB33" s="31"/>
      <c r="UWC33" s="31"/>
      <c r="UWD33" s="31"/>
      <c r="UWE33" s="31"/>
      <c r="UWF33" s="31"/>
      <c r="UWG33" s="31"/>
      <c r="UWH33" s="31"/>
      <c r="UWI33" s="31"/>
      <c r="UWJ33" s="31"/>
      <c r="UWK33" s="31"/>
      <c r="UWL33" s="31"/>
      <c r="UWM33" s="31"/>
      <c r="UWN33" s="31"/>
      <c r="UWO33" s="31"/>
      <c r="UWP33" s="31"/>
      <c r="UWQ33" s="31"/>
      <c r="UWR33" s="31"/>
      <c r="UWS33" s="31"/>
      <c r="UWT33" s="31"/>
      <c r="UWU33" s="31"/>
      <c r="UWV33" s="31"/>
      <c r="UWW33" s="31"/>
      <c r="UWX33" s="31"/>
      <c r="UWY33" s="31"/>
      <c r="UWZ33" s="31"/>
      <c r="UXA33" s="31"/>
      <c r="UXB33" s="31"/>
      <c r="UXC33" s="31"/>
      <c r="UXD33" s="31"/>
      <c r="UXE33" s="31"/>
      <c r="UXF33" s="31"/>
      <c r="UXG33" s="31"/>
      <c r="UXH33" s="31"/>
      <c r="UXI33" s="31"/>
      <c r="UXJ33" s="31"/>
      <c r="UXK33" s="31"/>
      <c r="UXL33" s="31"/>
      <c r="UXM33" s="31"/>
      <c r="UXN33" s="31"/>
      <c r="UXO33" s="31"/>
      <c r="UXP33" s="31"/>
      <c r="UXQ33" s="31"/>
      <c r="UXR33" s="31"/>
      <c r="UXS33" s="31"/>
      <c r="UXT33" s="31"/>
      <c r="UXU33" s="31"/>
      <c r="UXV33" s="31"/>
      <c r="UXW33" s="31"/>
      <c r="UXX33" s="31"/>
      <c r="UXY33" s="31"/>
      <c r="UXZ33" s="31"/>
      <c r="UYA33" s="31"/>
      <c r="UYB33" s="31"/>
      <c r="UYC33" s="31"/>
      <c r="UYD33" s="31"/>
      <c r="UYE33" s="31"/>
      <c r="UYF33" s="31"/>
      <c r="UYG33" s="31"/>
      <c r="UYH33" s="31"/>
      <c r="UYI33" s="31"/>
      <c r="UYJ33" s="31"/>
      <c r="UYK33" s="31"/>
      <c r="UYL33" s="31"/>
      <c r="UYM33" s="31"/>
      <c r="UYN33" s="31"/>
      <c r="UYO33" s="31"/>
      <c r="UYP33" s="31"/>
      <c r="UYQ33" s="31"/>
      <c r="UYR33" s="31"/>
      <c r="UYS33" s="31"/>
      <c r="UYT33" s="31"/>
      <c r="UYU33" s="31"/>
      <c r="UYV33" s="31"/>
      <c r="UYW33" s="31"/>
      <c r="UYX33" s="31"/>
      <c r="UYY33" s="31"/>
      <c r="UYZ33" s="31"/>
      <c r="UZA33" s="31"/>
      <c r="UZB33" s="31"/>
      <c r="UZC33" s="31"/>
      <c r="UZD33" s="31"/>
      <c r="UZE33" s="31"/>
      <c r="UZF33" s="31"/>
      <c r="UZG33" s="31"/>
      <c r="UZH33" s="31"/>
      <c r="UZI33" s="31"/>
      <c r="UZJ33" s="31"/>
      <c r="UZK33" s="31"/>
      <c r="UZL33" s="31"/>
      <c r="UZM33" s="31"/>
      <c r="UZN33" s="31"/>
      <c r="UZO33" s="31"/>
      <c r="UZP33" s="31"/>
      <c r="UZQ33" s="31"/>
      <c r="UZR33" s="31"/>
      <c r="UZS33" s="31"/>
      <c r="UZT33" s="31"/>
      <c r="UZU33" s="31"/>
      <c r="UZV33" s="31"/>
      <c r="UZW33" s="31"/>
      <c r="UZX33" s="31"/>
      <c r="UZY33" s="31"/>
      <c r="UZZ33" s="31"/>
      <c r="VAA33" s="31"/>
      <c r="VAB33" s="31"/>
      <c r="VAC33" s="31"/>
      <c r="VAD33" s="31"/>
      <c r="VAE33" s="31"/>
      <c r="VAF33" s="31"/>
      <c r="VAG33" s="31"/>
      <c r="VAH33" s="31"/>
      <c r="VAI33" s="31"/>
      <c r="VAJ33" s="31"/>
      <c r="VAK33" s="31"/>
      <c r="VAL33" s="31"/>
      <c r="VAM33" s="31"/>
      <c r="VAN33" s="31"/>
      <c r="VAO33" s="31"/>
      <c r="VAP33" s="31"/>
      <c r="VAQ33" s="31"/>
      <c r="VAR33" s="31"/>
      <c r="VAS33" s="31"/>
      <c r="VAT33" s="31"/>
      <c r="VAU33" s="31"/>
      <c r="VAV33" s="31"/>
      <c r="VAW33" s="31"/>
      <c r="VAX33" s="31"/>
      <c r="VAY33" s="31"/>
      <c r="VAZ33" s="31"/>
      <c r="VBA33" s="31"/>
      <c r="VBB33" s="31"/>
      <c r="VBC33" s="31"/>
      <c r="VBD33" s="31"/>
      <c r="VBE33" s="31"/>
      <c r="VBF33" s="31"/>
      <c r="VBG33" s="31"/>
      <c r="VBH33" s="31"/>
      <c r="VBI33" s="31"/>
      <c r="VBJ33" s="31"/>
      <c r="VBK33" s="31"/>
      <c r="VBL33" s="31"/>
      <c r="VBM33" s="31"/>
      <c r="VBN33" s="31"/>
      <c r="VBO33" s="31"/>
      <c r="VBP33" s="31"/>
      <c r="VBQ33" s="31"/>
      <c r="VBR33" s="31"/>
      <c r="VBS33" s="31"/>
      <c r="VBT33" s="31"/>
      <c r="VBU33" s="31"/>
      <c r="VBV33" s="31"/>
      <c r="VBW33" s="31"/>
      <c r="VBX33" s="31"/>
      <c r="VBY33" s="31"/>
      <c r="VBZ33" s="31"/>
      <c r="VCA33" s="31"/>
      <c r="VCB33" s="31"/>
      <c r="VCC33" s="31"/>
      <c r="VCD33" s="31"/>
      <c r="VCE33" s="31"/>
      <c r="VCF33" s="31"/>
      <c r="VCG33" s="31"/>
      <c r="VCH33" s="31"/>
      <c r="VCI33" s="31"/>
      <c r="VCJ33" s="31"/>
      <c r="VCK33" s="31"/>
      <c r="VCL33" s="31"/>
      <c r="VCM33" s="31"/>
      <c r="VCN33" s="31"/>
      <c r="VCO33" s="31"/>
      <c r="VCP33" s="31"/>
      <c r="VCQ33" s="31"/>
      <c r="VCR33" s="31"/>
      <c r="VCS33" s="31"/>
      <c r="VCT33" s="31"/>
      <c r="VCU33" s="31"/>
      <c r="VCV33" s="31"/>
      <c r="VCW33" s="31"/>
      <c r="VCX33" s="31"/>
      <c r="VCY33" s="31"/>
      <c r="VCZ33" s="31"/>
      <c r="VDA33" s="31"/>
      <c r="VDB33" s="31"/>
      <c r="VDC33" s="31"/>
      <c r="VDD33" s="31"/>
      <c r="VDE33" s="31"/>
      <c r="VDF33" s="31"/>
      <c r="VDG33" s="31"/>
      <c r="VDH33" s="31"/>
      <c r="VDI33" s="31"/>
      <c r="VDJ33" s="31"/>
      <c r="VDK33" s="31"/>
      <c r="VDL33" s="31"/>
      <c r="VDM33" s="31"/>
      <c r="VDN33" s="31"/>
      <c r="VDO33" s="31"/>
      <c r="VDP33" s="31"/>
      <c r="VDQ33" s="31"/>
      <c r="VDR33" s="31"/>
      <c r="VDS33" s="31"/>
      <c r="VDT33" s="31"/>
      <c r="VDU33" s="31"/>
      <c r="VDV33" s="31"/>
      <c r="VDW33" s="31"/>
      <c r="VDX33" s="31"/>
      <c r="VDY33" s="31"/>
      <c r="VDZ33" s="31"/>
      <c r="VEA33" s="31"/>
      <c r="VEB33" s="31"/>
      <c r="VEC33" s="31"/>
      <c r="VED33" s="31"/>
      <c r="VEE33" s="31"/>
      <c r="VEF33" s="31"/>
      <c r="VEG33" s="31"/>
      <c r="VEH33" s="31"/>
      <c r="VEI33" s="31"/>
      <c r="VEJ33" s="31"/>
      <c r="VEK33" s="31"/>
      <c r="VEL33" s="31"/>
      <c r="VEM33" s="31"/>
      <c r="VEN33" s="31"/>
      <c r="VEO33" s="31"/>
      <c r="VEP33" s="31"/>
      <c r="VEQ33" s="31"/>
      <c r="VER33" s="31"/>
      <c r="VES33" s="31"/>
      <c r="VET33" s="31"/>
      <c r="VEU33" s="31"/>
      <c r="VEV33" s="31"/>
      <c r="VEW33" s="31"/>
      <c r="VEX33" s="31"/>
      <c r="VEY33" s="31"/>
      <c r="VEZ33" s="31"/>
      <c r="VFA33" s="31"/>
      <c r="VFB33" s="31"/>
      <c r="VFC33" s="31"/>
      <c r="VFD33" s="31"/>
      <c r="VFE33" s="31"/>
      <c r="VFF33" s="31"/>
      <c r="VFG33" s="31"/>
      <c r="VFH33" s="31"/>
      <c r="VFI33" s="31"/>
      <c r="VFJ33" s="31"/>
      <c r="VFK33" s="31"/>
      <c r="VFL33" s="31"/>
      <c r="VFM33" s="31"/>
      <c r="VFN33" s="31"/>
      <c r="VFO33" s="31"/>
      <c r="VFP33" s="31"/>
      <c r="VFQ33" s="31"/>
      <c r="VFR33" s="31"/>
      <c r="VFS33" s="31"/>
      <c r="VFT33" s="31"/>
      <c r="VFU33" s="31"/>
      <c r="VFV33" s="31"/>
      <c r="VFW33" s="31"/>
      <c r="VFX33" s="31"/>
      <c r="VFY33" s="31"/>
      <c r="VFZ33" s="31"/>
      <c r="VGA33" s="31"/>
      <c r="VGB33" s="31"/>
      <c r="VGC33" s="31"/>
      <c r="VGD33" s="31"/>
      <c r="VGE33" s="31"/>
      <c r="VGF33" s="31"/>
      <c r="VGG33" s="31"/>
      <c r="VGH33" s="31"/>
      <c r="VGI33" s="31"/>
      <c r="VGJ33" s="31"/>
      <c r="VGK33" s="31"/>
      <c r="VGL33" s="31"/>
      <c r="VGM33" s="31"/>
      <c r="VGN33" s="31"/>
      <c r="VGO33" s="31"/>
      <c r="VGP33" s="31"/>
      <c r="VGQ33" s="31"/>
      <c r="VGR33" s="31"/>
      <c r="VGS33" s="31"/>
      <c r="VGT33" s="31"/>
      <c r="VGU33" s="31"/>
      <c r="VGV33" s="31"/>
      <c r="VGW33" s="31"/>
      <c r="VGX33" s="31"/>
      <c r="VGY33" s="31"/>
      <c r="VGZ33" s="31"/>
      <c r="VHA33" s="31"/>
      <c r="VHB33" s="31"/>
      <c r="VHC33" s="31"/>
      <c r="VHD33" s="31"/>
      <c r="VHE33" s="31"/>
      <c r="VHF33" s="31"/>
      <c r="VHG33" s="31"/>
      <c r="VHH33" s="31"/>
      <c r="VHI33" s="31"/>
      <c r="VHJ33" s="31"/>
      <c r="VHK33" s="31"/>
      <c r="VHL33" s="31"/>
      <c r="VHM33" s="31"/>
      <c r="VHN33" s="31"/>
      <c r="VHO33" s="31"/>
      <c r="VHP33" s="31"/>
      <c r="VHQ33" s="31"/>
      <c r="VHR33" s="31"/>
      <c r="VHS33" s="31"/>
      <c r="VHT33" s="31"/>
      <c r="VHU33" s="31"/>
      <c r="VHV33" s="31"/>
      <c r="VHW33" s="31"/>
      <c r="VHX33" s="31"/>
      <c r="VHY33" s="31"/>
      <c r="VHZ33" s="31"/>
      <c r="VIA33" s="31"/>
      <c r="VIB33" s="31"/>
      <c r="VIC33" s="31"/>
      <c r="VID33" s="31"/>
      <c r="VIE33" s="31"/>
      <c r="VIF33" s="31"/>
      <c r="VIG33" s="31"/>
      <c r="VIH33" s="31"/>
      <c r="VII33" s="31"/>
      <c r="VIJ33" s="31"/>
      <c r="VIK33" s="31"/>
      <c r="VIL33" s="31"/>
      <c r="VIM33" s="31"/>
      <c r="VIN33" s="31"/>
      <c r="VIO33" s="31"/>
      <c r="VIP33" s="31"/>
      <c r="VIQ33" s="31"/>
      <c r="VIR33" s="31"/>
      <c r="VIS33" s="31"/>
      <c r="VIT33" s="31"/>
      <c r="VIU33" s="31"/>
      <c r="VIV33" s="31"/>
      <c r="VIW33" s="31"/>
      <c r="VIX33" s="31"/>
      <c r="VIY33" s="31"/>
      <c r="VIZ33" s="31"/>
      <c r="VJA33" s="31"/>
      <c r="VJB33" s="31"/>
      <c r="VJC33" s="31"/>
      <c r="VJD33" s="31"/>
      <c r="VJE33" s="31"/>
      <c r="VJF33" s="31"/>
      <c r="VJG33" s="31"/>
      <c r="VJH33" s="31"/>
      <c r="VJI33" s="31"/>
      <c r="VJJ33" s="31"/>
      <c r="VJK33" s="31"/>
      <c r="VJL33" s="31"/>
      <c r="VJM33" s="31"/>
      <c r="VJN33" s="31"/>
      <c r="VJO33" s="31"/>
      <c r="VJP33" s="31"/>
      <c r="VJQ33" s="31"/>
      <c r="VJR33" s="31"/>
      <c r="VJS33" s="31"/>
      <c r="VJT33" s="31"/>
      <c r="VJU33" s="31"/>
      <c r="VJV33" s="31"/>
      <c r="VJW33" s="31"/>
      <c r="VJX33" s="31"/>
      <c r="VJY33" s="31"/>
      <c r="VJZ33" s="31"/>
      <c r="VKA33" s="31"/>
      <c r="VKB33" s="31"/>
      <c r="VKC33" s="31"/>
      <c r="VKD33" s="31"/>
      <c r="VKE33" s="31"/>
      <c r="VKF33" s="31"/>
      <c r="VKG33" s="31"/>
      <c r="VKH33" s="31"/>
      <c r="VKI33" s="31"/>
      <c r="VKJ33" s="31"/>
      <c r="VKK33" s="31"/>
      <c r="VKL33" s="31"/>
      <c r="VKM33" s="31"/>
      <c r="VKN33" s="31"/>
      <c r="VKO33" s="31"/>
      <c r="VKP33" s="31"/>
      <c r="VKQ33" s="31"/>
      <c r="VKR33" s="31"/>
      <c r="VKS33" s="31"/>
      <c r="VKT33" s="31"/>
      <c r="VKU33" s="31"/>
      <c r="VKV33" s="31"/>
      <c r="VKW33" s="31"/>
      <c r="VKX33" s="31"/>
      <c r="VKY33" s="31"/>
      <c r="VKZ33" s="31"/>
      <c r="VLA33" s="31"/>
      <c r="VLB33" s="31"/>
      <c r="VLC33" s="31"/>
      <c r="VLD33" s="31"/>
      <c r="VLE33" s="31"/>
      <c r="VLF33" s="31"/>
      <c r="VLG33" s="31"/>
      <c r="VLH33" s="31"/>
      <c r="VLI33" s="31"/>
      <c r="VLJ33" s="31"/>
      <c r="VLK33" s="31"/>
      <c r="VLL33" s="31"/>
      <c r="VLM33" s="31"/>
      <c r="VLN33" s="31"/>
      <c r="VLO33" s="31"/>
      <c r="VLP33" s="31"/>
      <c r="VLQ33" s="31"/>
      <c r="VLR33" s="31"/>
      <c r="VLS33" s="31"/>
      <c r="VLT33" s="31"/>
      <c r="VLU33" s="31"/>
      <c r="VLV33" s="31"/>
      <c r="VLW33" s="31"/>
      <c r="VLX33" s="31"/>
      <c r="VLY33" s="31"/>
      <c r="VLZ33" s="31"/>
      <c r="VMA33" s="31"/>
      <c r="VMB33" s="31"/>
      <c r="VMC33" s="31"/>
      <c r="VMD33" s="31"/>
      <c r="VME33" s="31"/>
      <c r="VMF33" s="31"/>
      <c r="VMG33" s="31"/>
      <c r="VMH33" s="31"/>
      <c r="VMI33" s="31"/>
      <c r="VMJ33" s="31"/>
      <c r="VMK33" s="31"/>
      <c r="VML33" s="31"/>
      <c r="VMM33" s="31"/>
      <c r="VMN33" s="31"/>
      <c r="VMO33" s="31"/>
      <c r="VMP33" s="31"/>
      <c r="VMQ33" s="31"/>
      <c r="VMR33" s="31"/>
      <c r="VMS33" s="31"/>
      <c r="VMT33" s="31"/>
      <c r="VMU33" s="31"/>
      <c r="VMV33" s="31"/>
      <c r="VMW33" s="31"/>
      <c r="VMX33" s="31"/>
      <c r="VMY33" s="31"/>
      <c r="VMZ33" s="31"/>
      <c r="VNA33" s="31"/>
      <c r="VNB33" s="31"/>
      <c r="VNC33" s="31"/>
      <c r="VND33" s="31"/>
      <c r="VNE33" s="31"/>
      <c r="VNF33" s="31"/>
      <c r="VNG33" s="31"/>
      <c r="VNH33" s="31"/>
      <c r="VNI33" s="31"/>
      <c r="VNJ33" s="31"/>
      <c r="VNK33" s="31"/>
      <c r="VNL33" s="31"/>
      <c r="VNM33" s="31"/>
      <c r="VNN33" s="31"/>
      <c r="VNO33" s="31"/>
      <c r="VNP33" s="31"/>
      <c r="VNQ33" s="31"/>
      <c r="VNR33" s="31"/>
      <c r="VNS33" s="31"/>
      <c r="VNT33" s="31"/>
      <c r="VNU33" s="31"/>
      <c r="VNV33" s="31"/>
      <c r="VNW33" s="31"/>
      <c r="VNX33" s="31"/>
      <c r="VNY33" s="31"/>
      <c r="VNZ33" s="31"/>
      <c r="VOA33" s="31"/>
      <c r="VOB33" s="31"/>
      <c r="VOC33" s="31"/>
      <c r="VOD33" s="31"/>
      <c r="VOE33" s="31"/>
      <c r="VOF33" s="31"/>
      <c r="VOG33" s="31"/>
      <c r="VOH33" s="31"/>
      <c r="VOI33" s="31"/>
      <c r="VOJ33" s="31"/>
      <c r="VOK33" s="31"/>
      <c r="VOL33" s="31"/>
      <c r="VOM33" s="31"/>
      <c r="VON33" s="31"/>
      <c r="VOO33" s="31"/>
      <c r="VOP33" s="31"/>
      <c r="VOQ33" s="31"/>
      <c r="VOR33" s="31"/>
      <c r="VOS33" s="31"/>
      <c r="VOT33" s="31"/>
      <c r="VOU33" s="31"/>
      <c r="VOV33" s="31"/>
      <c r="VOW33" s="31"/>
      <c r="VOX33" s="31"/>
      <c r="VOY33" s="31"/>
      <c r="VOZ33" s="31"/>
      <c r="VPA33" s="31"/>
      <c r="VPB33" s="31"/>
      <c r="VPC33" s="31"/>
      <c r="VPD33" s="31"/>
      <c r="VPE33" s="31"/>
      <c r="VPF33" s="31"/>
      <c r="VPG33" s="31"/>
      <c r="VPH33" s="31"/>
      <c r="VPI33" s="31"/>
      <c r="VPJ33" s="31"/>
      <c r="VPK33" s="31"/>
      <c r="VPL33" s="31"/>
      <c r="VPM33" s="31"/>
      <c r="VPN33" s="31"/>
      <c r="VPO33" s="31"/>
      <c r="VPP33" s="31"/>
      <c r="VPQ33" s="31"/>
      <c r="VPR33" s="31"/>
      <c r="VPS33" s="31"/>
      <c r="VPT33" s="31"/>
      <c r="VPU33" s="31"/>
      <c r="VPV33" s="31"/>
      <c r="VPW33" s="31"/>
      <c r="VPX33" s="31"/>
      <c r="VPY33" s="31"/>
      <c r="VPZ33" s="31"/>
      <c r="VQA33" s="31"/>
      <c r="VQB33" s="31"/>
      <c r="VQC33" s="31"/>
      <c r="VQD33" s="31"/>
      <c r="VQE33" s="31"/>
      <c r="VQF33" s="31"/>
      <c r="VQG33" s="31"/>
      <c r="VQH33" s="31"/>
      <c r="VQI33" s="31"/>
      <c r="VQJ33" s="31"/>
      <c r="VQK33" s="31"/>
      <c r="VQL33" s="31"/>
      <c r="VQM33" s="31"/>
      <c r="VQN33" s="31"/>
      <c r="VQO33" s="31"/>
      <c r="VQP33" s="31"/>
      <c r="VQQ33" s="31"/>
      <c r="VQR33" s="31"/>
      <c r="VQS33" s="31"/>
      <c r="VQT33" s="31"/>
      <c r="VQU33" s="31"/>
      <c r="VQV33" s="31"/>
      <c r="VQW33" s="31"/>
      <c r="VQX33" s="31"/>
      <c r="VQY33" s="31"/>
      <c r="VQZ33" s="31"/>
      <c r="VRA33" s="31"/>
      <c r="VRB33" s="31"/>
      <c r="VRC33" s="31"/>
      <c r="VRD33" s="31"/>
      <c r="VRE33" s="31"/>
      <c r="VRF33" s="31"/>
      <c r="VRG33" s="31"/>
      <c r="VRH33" s="31"/>
      <c r="VRI33" s="31"/>
      <c r="VRJ33" s="31"/>
      <c r="VRK33" s="31"/>
      <c r="VRL33" s="31"/>
      <c r="VRM33" s="31"/>
      <c r="VRN33" s="31"/>
      <c r="VRO33" s="31"/>
      <c r="VRP33" s="31"/>
      <c r="VRQ33" s="31"/>
      <c r="VRR33" s="31"/>
      <c r="VRS33" s="31"/>
      <c r="VRT33" s="31"/>
      <c r="VRU33" s="31"/>
      <c r="VRV33" s="31"/>
      <c r="VRW33" s="31"/>
      <c r="VRX33" s="31"/>
      <c r="VRY33" s="31"/>
      <c r="VRZ33" s="31"/>
      <c r="VSA33" s="31"/>
      <c r="VSB33" s="31"/>
      <c r="VSC33" s="31"/>
      <c r="VSD33" s="31"/>
      <c r="VSE33" s="31"/>
      <c r="VSF33" s="31"/>
      <c r="VSG33" s="31"/>
      <c r="VSH33" s="31"/>
      <c r="VSI33" s="31"/>
      <c r="VSJ33" s="31"/>
      <c r="VSK33" s="31"/>
      <c r="VSL33" s="31"/>
      <c r="VSM33" s="31"/>
      <c r="VSN33" s="31"/>
      <c r="VSO33" s="31"/>
      <c r="VSP33" s="31"/>
      <c r="VSQ33" s="31"/>
      <c r="VSR33" s="31"/>
      <c r="VSS33" s="31"/>
      <c r="VST33" s="31"/>
      <c r="VSU33" s="31"/>
      <c r="VSV33" s="31"/>
      <c r="VSW33" s="31"/>
      <c r="VSX33" s="31"/>
      <c r="VSY33" s="31"/>
      <c r="VSZ33" s="31"/>
      <c r="VTA33" s="31"/>
      <c r="VTB33" s="31"/>
      <c r="VTC33" s="31"/>
      <c r="VTD33" s="31"/>
      <c r="VTE33" s="31"/>
      <c r="VTF33" s="31"/>
      <c r="VTG33" s="31"/>
      <c r="VTH33" s="31"/>
      <c r="VTI33" s="31"/>
      <c r="VTJ33" s="31"/>
      <c r="VTK33" s="31"/>
      <c r="VTL33" s="31"/>
      <c r="VTM33" s="31"/>
      <c r="VTN33" s="31"/>
      <c r="VTO33" s="31"/>
      <c r="VTP33" s="31"/>
      <c r="VTQ33" s="31"/>
      <c r="VTR33" s="31"/>
      <c r="VTS33" s="31"/>
      <c r="VTT33" s="31"/>
      <c r="VTU33" s="31"/>
      <c r="VTV33" s="31"/>
      <c r="VTW33" s="31"/>
      <c r="VTX33" s="31"/>
      <c r="VTY33" s="31"/>
      <c r="VTZ33" s="31"/>
      <c r="VUA33" s="31"/>
      <c r="VUB33" s="31"/>
      <c r="VUC33" s="31"/>
      <c r="VUD33" s="31"/>
      <c r="VUE33" s="31"/>
      <c r="VUF33" s="31"/>
      <c r="VUG33" s="31"/>
      <c r="VUH33" s="31"/>
      <c r="VUI33" s="31"/>
      <c r="VUJ33" s="31"/>
      <c r="VUK33" s="31"/>
      <c r="VUL33" s="31"/>
      <c r="VUM33" s="31"/>
      <c r="VUN33" s="31"/>
      <c r="VUO33" s="31"/>
      <c r="VUP33" s="31"/>
      <c r="VUQ33" s="31"/>
      <c r="VUR33" s="31"/>
      <c r="VUS33" s="31"/>
      <c r="VUT33" s="31"/>
      <c r="VUU33" s="31"/>
      <c r="VUV33" s="31"/>
      <c r="VUW33" s="31"/>
      <c r="VUX33" s="31"/>
      <c r="VUY33" s="31"/>
      <c r="VUZ33" s="31"/>
      <c r="VVA33" s="31"/>
      <c r="VVB33" s="31"/>
      <c r="VVC33" s="31"/>
      <c r="VVD33" s="31"/>
      <c r="VVE33" s="31"/>
      <c r="VVF33" s="31"/>
      <c r="VVG33" s="31"/>
      <c r="VVH33" s="31"/>
      <c r="VVI33" s="31"/>
      <c r="VVJ33" s="31"/>
      <c r="VVK33" s="31"/>
      <c r="VVL33" s="31"/>
      <c r="VVM33" s="31"/>
      <c r="VVN33" s="31"/>
      <c r="VVO33" s="31"/>
      <c r="VVP33" s="31"/>
      <c r="VVQ33" s="31"/>
      <c r="VVR33" s="31"/>
      <c r="VVS33" s="31"/>
      <c r="VVT33" s="31"/>
      <c r="VVU33" s="31"/>
      <c r="VVV33" s="31"/>
      <c r="VVW33" s="31"/>
      <c r="VVX33" s="31"/>
      <c r="VVY33" s="31"/>
      <c r="VVZ33" s="31"/>
      <c r="VWA33" s="31"/>
      <c r="VWB33" s="31"/>
      <c r="VWC33" s="31"/>
      <c r="VWD33" s="31"/>
      <c r="VWE33" s="31"/>
      <c r="VWF33" s="31"/>
      <c r="VWG33" s="31"/>
      <c r="VWH33" s="31"/>
      <c r="VWI33" s="31"/>
      <c r="VWJ33" s="31"/>
      <c r="VWK33" s="31"/>
      <c r="VWL33" s="31"/>
      <c r="VWM33" s="31"/>
      <c r="VWN33" s="31"/>
      <c r="VWO33" s="31"/>
      <c r="VWP33" s="31"/>
      <c r="VWQ33" s="31"/>
      <c r="VWR33" s="31"/>
      <c r="VWS33" s="31"/>
      <c r="VWT33" s="31"/>
      <c r="VWU33" s="31"/>
      <c r="VWV33" s="31"/>
      <c r="VWW33" s="31"/>
      <c r="VWX33" s="31"/>
      <c r="VWY33" s="31"/>
      <c r="VWZ33" s="31"/>
      <c r="VXA33" s="31"/>
      <c r="VXB33" s="31"/>
      <c r="VXC33" s="31"/>
      <c r="VXD33" s="31"/>
      <c r="VXE33" s="31"/>
      <c r="VXF33" s="31"/>
      <c r="VXG33" s="31"/>
      <c r="VXH33" s="31"/>
      <c r="VXI33" s="31"/>
      <c r="VXJ33" s="31"/>
      <c r="VXK33" s="31"/>
      <c r="VXL33" s="31"/>
      <c r="VXM33" s="31"/>
      <c r="VXN33" s="31"/>
      <c r="VXO33" s="31"/>
      <c r="VXP33" s="31"/>
      <c r="VXQ33" s="31"/>
      <c r="VXR33" s="31"/>
      <c r="VXS33" s="31"/>
      <c r="VXT33" s="31"/>
      <c r="VXU33" s="31"/>
      <c r="VXV33" s="31"/>
      <c r="VXW33" s="31"/>
      <c r="VXX33" s="31"/>
      <c r="VXY33" s="31"/>
      <c r="VXZ33" s="31"/>
      <c r="VYA33" s="31"/>
      <c r="VYB33" s="31"/>
      <c r="VYC33" s="31"/>
      <c r="VYD33" s="31"/>
      <c r="VYE33" s="31"/>
      <c r="VYF33" s="31"/>
      <c r="VYG33" s="31"/>
      <c r="VYH33" s="31"/>
      <c r="VYI33" s="31"/>
      <c r="VYJ33" s="31"/>
      <c r="VYK33" s="31"/>
      <c r="VYL33" s="31"/>
      <c r="VYM33" s="31"/>
      <c r="VYN33" s="31"/>
      <c r="VYO33" s="31"/>
      <c r="VYP33" s="31"/>
      <c r="VYQ33" s="31"/>
      <c r="VYR33" s="31"/>
      <c r="VYS33" s="31"/>
      <c r="VYT33" s="31"/>
      <c r="VYU33" s="31"/>
      <c r="VYV33" s="31"/>
      <c r="VYW33" s="31"/>
      <c r="VYX33" s="31"/>
      <c r="VYY33" s="31"/>
      <c r="VYZ33" s="31"/>
      <c r="VZA33" s="31"/>
      <c r="VZB33" s="31"/>
      <c r="VZC33" s="31"/>
      <c r="VZD33" s="31"/>
      <c r="VZE33" s="31"/>
      <c r="VZF33" s="31"/>
      <c r="VZG33" s="31"/>
      <c r="VZH33" s="31"/>
      <c r="VZI33" s="31"/>
      <c r="VZJ33" s="31"/>
      <c r="VZK33" s="31"/>
      <c r="VZL33" s="31"/>
      <c r="VZM33" s="31"/>
      <c r="VZN33" s="31"/>
      <c r="VZO33" s="31"/>
      <c r="VZP33" s="31"/>
      <c r="VZQ33" s="31"/>
      <c r="VZR33" s="31"/>
      <c r="VZS33" s="31"/>
      <c r="VZT33" s="31"/>
      <c r="VZU33" s="31"/>
      <c r="VZV33" s="31"/>
      <c r="VZW33" s="31"/>
      <c r="VZX33" s="31"/>
      <c r="VZY33" s="31"/>
      <c r="VZZ33" s="31"/>
      <c r="WAA33" s="31"/>
      <c r="WAB33" s="31"/>
      <c r="WAC33" s="31"/>
      <c r="WAD33" s="31"/>
      <c r="WAE33" s="31"/>
      <c r="WAF33" s="31"/>
      <c r="WAG33" s="31"/>
      <c r="WAH33" s="31"/>
      <c r="WAI33" s="31"/>
      <c r="WAJ33" s="31"/>
      <c r="WAK33" s="31"/>
      <c r="WAL33" s="31"/>
      <c r="WAM33" s="31"/>
      <c r="WAN33" s="31"/>
      <c r="WAO33" s="31"/>
      <c r="WAP33" s="31"/>
      <c r="WAQ33" s="31"/>
      <c r="WAR33" s="31"/>
      <c r="WAS33" s="31"/>
      <c r="WAT33" s="31"/>
      <c r="WAU33" s="31"/>
      <c r="WAV33" s="31"/>
      <c r="WAW33" s="31"/>
      <c r="WAX33" s="31"/>
      <c r="WAY33" s="31"/>
      <c r="WAZ33" s="31"/>
      <c r="WBA33" s="31"/>
      <c r="WBB33" s="31"/>
      <c r="WBC33" s="31"/>
      <c r="WBD33" s="31"/>
      <c r="WBE33" s="31"/>
      <c r="WBF33" s="31"/>
      <c r="WBG33" s="31"/>
      <c r="WBH33" s="31"/>
      <c r="WBI33" s="31"/>
      <c r="WBJ33" s="31"/>
      <c r="WBK33" s="31"/>
      <c r="WBL33" s="31"/>
      <c r="WBM33" s="31"/>
      <c r="WBN33" s="31"/>
      <c r="WBO33" s="31"/>
      <c r="WBP33" s="31"/>
      <c r="WBQ33" s="31"/>
      <c r="WBR33" s="31"/>
      <c r="WBS33" s="31"/>
      <c r="WBT33" s="31"/>
      <c r="WBU33" s="31"/>
      <c r="WBV33" s="31"/>
      <c r="WBW33" s="31"/>
      <c r="WBX33" s="31"/>
      <c r="WBY33" s="31"/>
      <c r="WBZ33" s="31"/>
      <c r="WCA33" s="31"/>
      <c r="WCB33" s="31"/>
      <c r="WCC33" s="31"/>
      <c r="WCD33" s="31"/>
      <c r="WCE33" s="31"/>
      <c r="WCF33" s="31"/>
      <c r="WCG33" s="31"/>
      <c r="WCH33" s="31"/>
      <c r="WCI33" s="31"/>
      <c r="WCJ33" s="31"/>
      <c r="WCK33" s="31"/>
      <c r="WCL33" s="31"/>
      <c r="WCM33" s="31"/>
      <c r="WCN33" s="31"/>
      <c r="WCO33" s="31"/>
      <c r="WCP33" s="31"/>
      <c r="WCQ33" s="31"/>
      <c r="WCR33" s="31"/>
      <c r="WCS33" s="31"/>
      <c r="WCT33" s="31"/>
      <c r="WCU33" s="31"/>
      <c r="WCV33" s="31"/>
      <c r="WCW33" s="31"/>
      <c r="WCX33" s="31"/>
      <c r="WCY33" s="31"/>
      <c r="WCZ33" s="31"/>
      <c r="WDA33" s="31"/>
      <c r="WDB33" s="31"/>
      <c r="WDC33" s="31"/>
      <c r="WDD33" s="31"/>
      <c r="WDE33" s="31"/>
      <c r="WDF33" s="31"/>
      <c r="WDG33" s="31"/>
      <c r="WDH33" s="31"/>
      <c r="WDI33" s="31"/>
      <c r="WDJ33" s="31"/>
      <c r="WDK33" s="31"/>
      <c r="WDL33" s="31"/>
      <c r="WDM33" s="31"/>
      <c r="WDN33" s="31"/>
      <c r="WDO33" s="31"/>
      <c r="WDP33" s="31"/>
      <c r="WDQ33" s="31"/>
      <c r="WDR33" s="31"/>
      <c r="WDS33" s="31"/>
      <c r="WDT33" s="31"/>
      <c r="WDU33" s="31"/>
      <c r="WDV33" s="31"/>
      <c r="WDW33" s="31"/>
      <c r="WDX33" s="31"/>
      <c r="WDY33" s="31"/>
      <c r="WDZ33" s="31"/>
      <c r="WEA33" s="31"/>
      <c r="WEB33" s="31"/>
      <c r="WEC33" s="31"/>
      <c r="WED33" s="31"/>
      <c r="WEE33" s="31"/>
      <c r="WEF33" s="31"/>
      <c r="WEG33" s="31"/>
      <c r="WEH33" s="31"/>
      <c r="WEI33" s="31"/>
      <c r="WEJ33" s="31"/>
      <c r="WEK33" s="31"/>
      <c r="WEL33" s="31"/>
      <c r="WEM33" s="31"/>
      <c r="WEN33" s="31"/>
      <c r="WEO33" s="31"/>
      <c r="WEP33" s="31"/>
      <c r="WEQ33" s="31"/>
      <c r="WER33" s="31"/>
      <c r="WES33" s="31"/>
      <c r="WET33" s="31"/>
      <c r="WEU33" s="31"/>
      <c r="WEV33" s="31"/>
      <c r="WEW33" s="31"/>
      <c r="WEX33" s="31"/>
      <c r="WEY33" s="31"/>
      <c r="WEZ33" s="31"/>
      <c r="WFA33" s="31"/>
      <c r="WFB33" s="31"/>
      <c r="WFC33" s="31"/>
      <c r="WFD33" s="31"/>
      <c r="WFE33" s="31"/>
      <c r="WFF33" s="31"/>
      <c r="WFG33" s="31"/>
      <c r="WFH33" s="31"/>
      <c r="WFI33" s="31"/>
      <c r="WFJ33" s="31"/>
      <c r="WFK33" s="31"/>
      <c r="WFL33" s="31"/>
      <c r="WFM33" s="31"/>
      <c r="WFN33" s="31"/>
      <c r="WFO33" s="31"/>
      <c r="WFP33" s="31"/>
      <c r="WFQ33" s="31"/>
      <c r="WFR33" s="31"/>
      <c r="WFS33" s="31"/>
      <c r="WFT33" s="31"/>
      <c r="WFU33" s="31"/>
      <c r="WFV33" s="31"/>
      <c r="WFW33" s="31"/>
      <c r="WFX33" s="31"/>
      <c r="WFY33" s="31"/>
      <c r="WFZ33" s="31"/>
      <c r="WGA33" s="31"/>
      <c r="WGB33" s="31"/>
      <c r="WGC33" s="31"/>
      <c r="WGD33" s="31"/>
      <c r="WGE33" s="31"/>
      <c r="WGF33" s="31"/>
      <c r="WGG33" s="31"/>
      <c r="WGH33" s="31"/>
      <c r="WGI33" s="31"/>
      <c r="WGJ33" s="31"/>
      <c r="WGK33" s="31"/>
      <c r="WGL33" s="31"/>
      <c r="WGM33" s="31"/>
      <c r="WGN33" s="31"/>
      <c r="WGO33" s="31"/>
      <c r="WGP33" s="31"/>
      <c r="WGQ33" s="31"/>
      <c r="WGR33" s="31"/>
      <c r="WGS33" s="31"/>
      <c r="WGT33" s="31"/>
      <c r="WGU33" s="31"/>
      <c r="WGV33" s="31"/>
      <c r="WGW33" s="31"/>
      <c r="WGX33" s="31"/>
      <c r="WGY33" s="31"/>
      <c r="WGZ33" s="31"/>
      <c r="WHA33" s="31"/>
      <c r="WHB33" s="31"/>
      <c r="WHC33" s="31"/>
      <c r="WHD33" s="31"/>
      <c r="WHE33" s="31"/>
      <c r="WHF33" s="31"/>
      <c r="WHG33" s="31"/>
      <c r="WHH33" s="31"/>
      <c r="WHI33" s="31"/>
      <c r="WHJ33" s="31"/>
      <c r="WHK33" s="31"/>
      <c r="WHL33" s="31"/>
      <c r="WHM33" s="31"/>
      <c r="WHN33" s="31"/>
      <c r="WHO33" s="31"/>
      <c r="WHP33" s="31"/>
      <c r="WHQ33" s="31"/>
      <c r="WHR33" s="31"/>
      <c r="WHS33" s="31"/>
      <c r="WHT33" s="31"/>
      <c r="WHU33" s="31"/>
      <c r="WHV33" s="31"/>
      <c r="WHW33" s="31"/>
      <c r="WHX33" s="31"/>
      <c r="WHY33" s="31"/>
      <c r="WHZ33" s="31"/>
      <c r="WIA33" s="31"/>
      <c r="WIB33" s="31"/>
      <c r="WIC33" s="31"/>
      <c r="WID33" s="31"/>
      <c r="WIE33" s="31"/>
      <c r="WIF33" s="31"/>
      <c r="WIG33" s="31"/>
      <c r="WIH33" s="31"/>
      <c r="WII33" s="31"/>
      <c r="WIJ33" s="31"/>
      <c r="WIK33" s="31"/>
      <c r="WIL33" s="31"/>
      <c r="WIM33" s="31"/>
      <c r="WIN33" s="31"/>
      <c r="WIO33" s="31"/>
      <c r="WIP33" s="31"/>
      <c r="WIQ33" s="31"/>
      <c r="WIR33" s="31"/>
      <c r="WIS33" s="31"/>
      <c r="WIT33" s="31"/>
      <c r="WIU33" s="31"/>
      <c r="WIV33" s="31"/>
      <c r="WIW33" s="31"/>
      <c r="WIX33" s="31"/>
      <c r="WIY33" s="31"/>
      <c r="WIZ33" s="31"/>
      <c r="WJA33" s="31"/>
      <c r="WJB33" s="31"/>
      <c r="WJC33" s="31"/>
      <c r="WJD33" s="31"/>
      <c r="WJE33" s="31"/>
      <c r="WJF33" s="31"/>
      <c r="WJG33" s="31"/>
      <c r="WJH33" s="31"/>
      <c r="WJI33" s="31"/>
      <c r="WJJ33" s="31"/>
      <c r="WJK33" s="31"/>
      <c r="WJL33" s="31"/>
      <c r="WJM33" s="31"/>
      <c r="WJN33" s="31"/>
      <c r="WJO33" s="31"/>
      <c r="WJP33" s="31"/>
      <c r="WJQ33" s="31"/>
      <c r="WJR33" s="31"/>
      <c r="WJS33" s="31"/>
      <c r="WJT33" s="31"/>
      <c r="WJU33" s="31"/>
      <c r="WJV33" s="31"/>
      <c r="WJW33" s="31"/>
      <c r="WJX33" s="31"/>
      <c r="WJY33" s="31"/>
      <c r="WJZ33" s="31"/>
      <c r="WKA33" s="31"/>
      <c r="WKB33" s="31"/>
      <c r="WKC33" s="31"/>
      <c r="WKD33" s="31"/>
      <c r="WKE33" s="31"/>
      <c r="WKF33" s="31"/>
      <c r="WKG33" s="31"/>
      <c r="WKH33" s="31"/>
      <c r="WKI33" s="31"/>
      <c r="WKJ33" s="31"/>
      <c r="WKK33" s="31"/>
      <c r="WKL33" s="31"/>
      <c r="WKM33" s="31"/>
      <c r="WKN33" s="31"/>
      <c r="WKO33" s="31"/>
      <c r="WKP33" s="31"/>
      <c r="WKQ33" s="31"/>
      <c r="WKR33" s="31"/>
      <c r="WKS33" s="31"/>
      <c r="WKT33" s="31"/>
      <c r="WKU33" s="31"/>
      <c r="WKV33" s="31"/>
      <c r="WKW33" s="31"/>
      <c r="WKX33" s="31"/>
      <c r="WKY33" s="31"/>
      <c r="WKZ33" s="31"/>
      <c r="WLA33" s="31"/>
      <c r="WLB33" s="31"/>
      <c r="WLC33" s="31"/>
      <c r="WLD33" s="31"/>
      <c r="WLE33" s="31"/>
      <c r="WLF33" s="31"/>
      <c r="WLG33" s="31"/>
      <c r="WLH33" s="31"/>
      <c r="WLI33" s="31"/>
      <c r="WLJ33" s="31"/>
      <c r="WLK33" s="31"/>
      <c r="WLL33" s="31"/>
      <c r="WLM33" s="31"/>
      <c r="WLN33" s="31"/>
      <c r="WLO33" s="31"/>
      <c r="WLP33" s="31"/>
      <c r="WLQ33" s="31"/>
      <c r="WLR33" s="31"/>
      <c r="WLS33" s="31"/>
      <c r="WLT33" s="31"/>
      <c r="WLU33" s="31"/>
      <c r="WLV33" s="31"/>
      <c r="WLW33" s="31"/>
      <c r="WLX33" s="31"/>
      <c r="WLY33" s="31"/>
      <c r="WLZ33" s="31"/>
      <c r="WMA33" s="31"/>
      <c r="WMB33" s="31"/>
      <c r="WMC33" s="31"/>
      <c r="WMD33" s="31"/>
      <c r="WME33" s="31"/>
      <c r="WMF33" s="31"/>
      <c r="WMG33" s="31"/>
      <c r="WMH33" s="31"/>
      <c r="WMI33" s="31"/>
      <c r="WMJ33" s="31"/>
      <c r="WMK33" s="31"/>
      <c r="WML33" s="31"/>
      <c r="WMM33" s="31"/>
      <c r="WMN33" s="31"/>
      <c r="WMO33" s="31"/>
      <c r="WMP33" s="31"/>
      <c r="WMQ33" s="31"/>
      <c r="WMR33" s="31"/>
      <c r="WMS33" s="31"/>
      <c r="WMT33" s="31"/>
      <c r="WMU33" s="31"/>
      <c r="WMV33" s="31"/>
      <c r="WMW33" s="31"/>
      <c r="WMX33" s="31"/>
      <c r="WMY33" s="31"/>
      <c r="WMZ33" s="31"/>
      <c r="WNA33" s="31"/>
      <c r="WNB33" s="31"/>
      <c r="WNC33" s="31"/>
      <c r="WND33" s="31"/>
      <c r="WNE33" s="31"/>
      <c r="WNF33" s="31"/>
      <c r="WNG33" s="31"/>
      <c r="WNH33" s="31"/>
      <c r="WNI33" s="31"/>
      <c r="WNJ33" s="31"/>
      <c r="WNK33" s="31"/>
      <c r="WNL33" s="31"/>
      <c r="WNM33" s="31"/>
      <c r="WNN33" s="31"/>
      <c r="WNO33" s="31"/>
      <c r="WNP33" s="31"/>
      <c r="WNQ33" s="31"/>
      <c r="WNR33" s="31"/>
      <c r="WNS33" s="31"/>
      <c r="WNT33" s="31"/>
      <c r="WNU33" s="31"/>
      <c r="WNV33" s="31"/>
      <c r="WNW33" s="31"/>
      <c r="WNX33" s="31"/>
      <c r="WNY33" s="31"/>
      <c r="WNZ33" s="31"/>
      <c r="WOA33" s="31"/>
      <c r="WOB33" s="31"/>
      <c r="WOC33" s="31"/>
      <c r="WOD33" s="31"/>
      <c r="WOE33" s="31"/>
      <c r="WOF33" s="31"/>
      <c r="WOG33" s="31"/>
      <c r="WOH33" s="31"/>
      <c r="WOI33" s="31"/>
      <c r="WOJ33" s="31"/>
      <c r="WOK33" s="31"/>
      <c r="WOL33" s="31"/>
      <c r="WOM33" s="31"/>
      <c r="WON33" s="31"/>
      <c r="WOO33" s="31"/>
      <c r="WOP33" s="31"/>
      <c r="WOQ33" s="31"/>
      <c r="WOR33" s="31"/>
      <c r="WOS33" s="31"/>
      <c r="WOT33" s="31"/>
      <c r="WOU33" s="31"/>
      <c r="WOV33" s="31"/>
      <c r="WOW33" s="31"/>
      <c r="WOX33" s="31"/>
      <c r="WOY33" s="31"/>
      <c r="WOZ33" s="31"/>
      <c r="WPA33" s="31"/>
      <c r="WPB33" s="31"/>
      <c r="WPC33" s="31"/>
      <c r="WPD33" s="31"/>
      <c r="WPE33" s="31"/>
      <c r="WPF33" s="31"/>
      <c r="WPG33" s="31"/>
      <c r="WPH33" s="31"/>
      <c r="WPI33" s="31"/>
      <c r="WPJ33" s="31"/>
      <c r="WPK33" s="31"/>
      <c r="WPL33" s="31"/>
      <c r="WPM33" s="31"/>
      <c r="WPN33" s="31"/>
      <c r="WPO33" s="31"/>
      <c r="WPP33" s="31"/>
      <c r="WPQ33" s="31"/>
      <c r="WPR33" s="31"/>
      <c r="WPS33" s="31"/>
      <c r="WPT33" s="31"/>
      <c r="WPU33" s="31"/>
      <c r="WPV33" s="31"/>
      <c r="WPW33" s="31"/>
      <c r="WPX33" s="31"/>
      <c r="WPY33" s="31"/>
      <c r="WPZ33" s="31"/>
      <c r="WQA33" s="31"/>
      <c r="WQB33" s="31"/>
      <c r="WQC33" s="31"/>
      <c r="WQD33" s="31"/>
      <c r="WQE33" s="31"/>
      <c r="WQF33" s="31"/>
      <c r="WQG33" s="31"/>
      <c r="WQH33" s="31"/>
      <c r="WQI33" s="31"/>
      <c r="WQJ33" s="31"/>
      <c r="WQK33" s="31"/>
      <c r="WQL33" s="31"/>
      <c r="WQM33" s="31"/>
      <c r="WQN33" s="31"/>
      <c r="WQO33" s="31"/>
      <c r="WQP33" s="31"/>
      <c r="WQQ33" s="31"/>
      <c r="WQR33" s="31"/>
      <c r="WQS33" s="31"/>
      <c r="WQT33" s="31"/>
      <c r="WQU33" s="31"/>
      <c r="WQV33" s="31"/>
      <c r="WQW33" s="31"/>
      <c r="WQX33" s="31"/>
      <c r="WQY33" s="31"/>
      <c r="WQZ33" s="31"/>
      <c r="WRA33" s="31"/>
      <c r="WRB33" s="31"/>
      <c r="WRC33" s="31"/>
      <c r="WRD33" s="31"/>
      <c r="WRE33" s="31"/>
      <c r="WRF33" s="31"/>
      <c r="WRG33" s="31"/>
      <c r="WRH33" s="31"/>
      <c r="WRI33" s="31"/>
      <c r="WRJ33" s="31"/>
      <c r="WRK33" s="31"/>
      <c r="WRL33" s="31"/>
      <c r="WRM33" s="31"/>
      <c r="WRN33" s="31"/>
      <c r="WRO33" s="31"/>
      <c r="WRP33" s="31"/>
      <c r="WRQ33" s="31"/>
      <c r="WRR33" s="31"/>
      <c r="WRS33" s="31"/>
      <c r="WRT33" s="31"/>
      <c r="WRU33" s="31"/>
      <c r="WRV33" s="31"/>
      <c r="WRW33" s="31"/>
      <c r="WRX33" s="31"/>
      <c r="WRY33" s="31"/>
      <c r="WRZ33" s="31"/>
      <c r="WSA33" s="31"/>
      <c r="WSB33" s="31"/>
      <c r="WSC33" s="31"/>
      <c r="WSD33" s="31"/>
      <c r="WSE33" s="31"/>
      <c r="WSF33" s="31"/>
      <c r="WSG33" s="31"/>
      <c r="WSH33" s="31"/>
      <c r="WSI33" s="31"/>
      <c r="WSJ33" s="31"/>
      <c r="WSK33" s="31"/>
      <c r="WSL33" s="31"/>
      <c r="WSM33" s="31"/>
      <c r="WSN33" s="31"/>
      <c r="WSO33" s="31"/>
      <c r="WSP33" s="31"/>
      <c r="WSQ33" s="31"/>
      <c r="WSR33" s="31"/>
      <c r="WSS33" s="31"/>
      <c r="WST33" s="31"/>
      <c r="WSU33" s="31"/>
      <c r="WSV33" s="31"/>
      <c r="WSW33" s="31"/>
      <c r="WSX33" s="31"/>
      <c r="WSY33" s="31"/>
      <c r="WSZ33" s="31"/>
      <c r="WTA33" s="31"/>
      <c r="WTB33" s="31"/>
      <c r="WTC33" s="31"/>
      <c r="WTD33" s="31"/>
      <c r="WTE33" s="31"/>
      <c r="WTF33" s="31"/>
      <c r="WTG33" s="31"/>
      <c r="WTH33" s="31"/>
      <c r="WTI33" s="31"/>
      <c r="WTJ33" s="31"/>
      <c r="WTK33" s="31"/>
      <c r="WTL33" s="31"/>
      <c r="WTM33" s="31"/>
      <c r="WTN33" s="31"/>
      <c r="WTO33" s="31"/>
      <c r="WTP33" s="31"/>
      <c r="WTQ33" s="31"/>
      <c r="WTR33" s="31"/>
      <c r="WTS33" s="31"/>
      <c r="WTT33" s="31"/>
      <c r="WTU33" s="31"/>
      <c r="WTV33" s="31"/>
      <c r="WTW33" s="31"/>
      <c r="WTX33" s="31"/>
      <c r="WTY33" s="31"/>
      <c r="WTZ33" s="31"/>
      <c r="WUA33" s="31"/>
      <c r="WUB33" s="31"/>
      <c r="WUC33" s="31"/>
      <c r="WUD33" s="31"/>
      <c r="WUE33" s="31"/>
      <c r="WUF33" s="31"/>
      <c r="WUG33" s="31"/>
      <c r="WUH33" s="31"/>
      <c r="WUI33" s="31"/>
      <c r="WUJ33" s="31"/>
      <c r="WUK33" s="31"/>
      <c r="WUL33" s="31"/>
      <c r="WUM33" s="31"/>
      <c r="WUN33" s="31"/>
      <c r="WUO33" s="31"/>
      <c r="WUP33" s="31"/>
      <c r="WUQ33" s="31"/>
      <c r="WUR33" s="31"/>
      <c r="WUS33" s="31"/>
      <c r="WUT33" s="31"/>
      <c r="WUU33" s="31"/>
      <c r="WUV33" s="31"/>
      <c r="WUW33" s="31"/>
      <c r="WUX33" s="31"/>
      <c r="WUY33" s="31"/>
      <c r="WUZ33" s="31"/>
      <c r="WVA33" s="31"/>
      <c r="WVB33" s="31"/>
      <c r="WVC33" s="31"/>
      <c r="WVD33" s="31"/>
      <c r="WVE33" s="31"/>
      <c r="WVF33" s="31"/>
      <c r="WVG33" s="31"/>
      <c r="WVH33" s="31"/>
      <c r="WVI33" s="31"/>
      <c r="WVJ33" s="31"/>
      <c r="WVK33" s="31"/>
      <c r="WVL33" s="31"/>
      <c r="WVM33" s="31"/>
      <c r="WVN33" s="31"/>
      <c r="WVO33" s="31"/>
      <c r="WVP33" s="31"/>
      <c r="WVQ33" s="31"/>
      <c r="WVR33" s="31"/>
      <c r="WVS33" s="31"/>
      <c r="WVT33" s="31"/>
      <c r="WVU33" s="31"/>
      <c r="WVV33" s="31"/>
      <c r="WVW33" s="31"/>
      <c r="WVX33" s="31"/>
      <c r="WVY33" s="31"/>
      <c r="WVZ33" s="31"/>
      <c r="WWA33" s="31"/>
      <c r="WWB33" s="31"/>
      <c r="WWC33" s="31"/>
      <c r="WWD33" s="31"/>
      <c r="WWE33" s="31"/>
      <c r="WWF33" s="31"/>
      <c r="WWG33" s="31"/>
      <c r="WWH33" s="31"/>
      <c r="WWI33" s="31"/>
      <c r="WWJ33" s="31"/>
      <c r="WWK33" s="31"/>
      <c r="WWL33" s="31"/>
      <c r="WWM33" s="31"/>
      <c r="WWN33" s="31"/>
      <c r="WWO33" s="31"/>
      <c r="WWP33" s="31"/>
      <c r="WWQ33" s="31"/>
      <c r="WWR33" s="31"/>
      <c r="WWS33" s="31"/>
      <c r="WWT33" s="31"/>
      <c r="WWU33" s="31"/>
      <c r="WWV33" s="31"/>
      <c r="WWW33" s="31"/>
      <c r="WWX33" s="31"/>
      <c r="WWY33" s="31"/>
      <c r="WWZ33" s="31"/>
      <c r="WXA33" s="31"/>
      <c r="WXB33" s="31"/>
      <c r="WXC33" s="31"/>
      <c r="WXD33" s="31"/>
      <c r="WXE33" s="31"/>
      <c r="WXF33" s="31"/>
      <c r="WXG33" s="31"/>
      <c r="WXH33" s="31"/>
      <c r="WXI33" s="31"/>
      <c r="WXJ33" s="31"/>
      <c r="WXK33" s="31"/>
      <c r="WXL33" s="31"/>
      <c r="WXM33" s="31"/>
      <c r="WXN33" s="31"/>
      <c r="WXO33" s="31"/>
      <c r="WXP33" s="31"/>
      <c r="WXQ33" s="31"/>
      <c r="WXR33" s="31"/>
      <c r="WXS33" s="31"/>
      <c r="WXT33" s="31"/>
      <c r="WXU33" s="31"/>
      <c r="WXV33" s="31"/>
      <c r="WXW33" s="31"/>
      <c r="WXX33" s="31"/>
      <c r="WXY33" s="31"/>
      <c r="WXZ33" s="31"/>
      <c r="WYA33" s="31"/>
      <c r="WYB33" s="31"/>
      <c r="WYC33" s="31"/>
      <c r="WYD33" s="31"/>
      <c r="WYE33" s="31"/>
      <c r="WYF33" s="31"/>
      <c r="WYG33" s="31"/>
      <c r="WYH33" s="31"/>
      <c r="WYI33" s="31"/>
      <c r="WYJ33" s="31"/>
      <c r="WYK33" s="31"/>
      <c r="WYL33" s="31"/>
      <c r="WYM33" s="31"/>
      <c r="WYN33" s="31"/>
      <c r="WYO33" s="31"/>
      <c r="WYP33" s="31"/>
      <c r="WYQ33" s="31"/>
      <c r="WYR33" s="31"/>
      <c r="WYS33" s="31"/>
      <c r="WYT33" s="31"/>
      <c r="WYU33" s="31"/>
      <c r="WYV33" s="31"/>
      <c r="WYW33" s="31"/>
      <c r="WYX33" s="31"/>
      <c r="WYY33" s="31"/>
      <c r="WYZ33" s="31"/>
      <c r="WZA33" s="31"/>
      <c r="WZB33" s="31"/>
      <c r="WZC33" s="31"/>
      <c r="WZD33" s="31"/>
      <c r="WZE33" s="31"/>
      <c r="WZF33" s="31"/>
      <c r="WZG33" s="31"/>
      <c r="WZH33" s="31"/>
      <c r="WZI33" s="31"/>
      <c r="WZJ33" s="31"/>
      <c r="WZK33" s="31"/>
      <c r="WZL33" s="31"/>
      <c r="WZM33" s="31"/>
      <c r="WZN33" s="31"/>
      <c r="WZO33" s="31"/>
      <c r="WZP33" s="31"/>
      <c r="WZQ33" s="31"/>
      <c r="WZR33" s="31"/>
      <c r="WZS33" s="31"/>
      <c r="WZT33" s="31"/>
      <c r="WZU33" s="31"/>
      <c r="WZV33" s="31"/>
      <c r="WZW33" s="31"/>
      <c r="WZX33" s="31"/>
      <c r="WZY33" s="31"/>
      <c r="WZZ33" s="31"/>
      <c r="XAA33" s="31"/>
      <c r="XAB33" s="31"/>
      <c r="XAC33" s="31"/>
      <c r="XAD33" s="31"/>
      <c r="XAE33" s="31"/>
      <c r="XAF33" s="31"/>
      <c r="XAG33" s="31"/>
      <c r="XAH33" s="31"/>
      <c r="XAI33" s="31"/>
      <c r="XAJ33" s="31"/>
      <c r="XAK33" s="31"/>
      <c r="XAL33" s="31"/>
      <c r="XAM33" s="31"/>
      <c r="XAN33" s="31"/>
      <c r="XAO33" s="31"/>
      <c r="XAP33" s="31"/>
      <c r="XAQ33" s="31"/>
      <c r="XAR33" s="31"/>
      <c r="XAS33" s="31"/>
      <c r="XAT33" s="31"/>
      <c r="XAU33" s="31"/>
      <c r="XAV33" s="31"/>
      <c r="XAW33" s="31"/>
      <c r="XAX33" s="31"/>
      <c r="XAY33" s="31"/>
      <c r="XAZ33" s="31"/>
      <c r="XBA33" s="31"/>
      <c r="XBB33" s="31"/>
      <c r="XBC33" s="31"/>
      <c r="XBD33" s="31"/>
      <c r="XBE33" s="31"/>
      <c r="XBF33" s="31"/>
      <c r="XBG33" s="31"/>
      <c r="XBH33" s="31"/>
      <c r="XBI33" s="31"/>
      <c r="XBJ33" s="31"/>
      <c r="XBK33" s="31"/>
      <c r="XBL33" s="31"/>
      <c r="XBM33" s="31"/>
      <c r="XBN33" s="31"/>
      <c r="XBO33" s="31"/>
      <c r="XBP33" s="31"/>
      <c r="XBQ33" s="31"/>
      <c r="XBR33" s="31"/>
      <c r="XBS33" s="31"/>
      <c r="XBT33" s="31"/>
      <c r="XBU33" s="31"/>
      <c r="XBV33" s="31"/>
      <c r="XBW33" s="31"/>
      <c r="XBX33" s="31"/>
      <c r="XBY33" s="31"/>
      <c r="XBZ33" s="31"/>
      <c r="XCA33" s="31"/>
      <c r="XCB33" s="31"/>
      <c r="XCC33" s="31"/>
      <c r="XCD33" s="31"/>
      <c r="XCE33" s="31"/>
      <c r="XCF33" s="31"/>
      <c r="XCG33" s="31"/>
      <c r="XCH33" s="31"/>
      <c r="XCI33" s="31"/>
      <c r="XCJ33" s="31"/>
      <c r="XCK33" s="31"/>
      <c r="XCL33" s="31"/>
      <c r="XCM33" s="31"/>
      <c r="XCN33" s="31"/>
      <c r="XCO33" s="31"/>
      <c r="XCP33" s="31"/>
      <c r="XCQ33" s="31"/>
      <c r="XCR33" s="31"/>
      <c r="XCS33" s="31"/>
      <c r="XCT33" s="31"/>
      <c r="XCU33" s="31"/>
      <c r="XCV33" s="31"/>
      <c r="XCW33" s="31"/>
      <c r="XCX33" s="31"/>
      <c r="XCY33" s="31"/>
      <c r="XCZ33" s="31"/>
      <c r="XDA33" s="31"/>
      <c r="XDB33" s="31"/>
      <c r="XDC33" s="31"/>
      <c r="XDD33" s="31"/>
      <c r="XDE33" s="31"/>
      <c r="XDF33" s="31"/>
      <c r="XDG33" s="31"/>
      <c r="XDH33" s="31"/>
      <c r="XDI33" s="31"/>
    </row>
    <row r="34" s="141" customFormat="true" ht="20.1" customHeight="true" spans="1:23">
      <c r="A34" s="162" t="s">
        <v>1125</v>
      </c>
      <c r="B34" s="165">
        <v>5263.48458</v>
      </c>
      <c r="C34" s="165">
        <v>25100</v>
      </c>
      <c r="D34" s="164">
        <f t="shared" si="0"/>
        <v>4.76870400558863</v>
      </c>
      <c r="E34" s="173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</row>
    <row r="35" ht="20.1" customHeight="true" spans="1:5">
      <c r="A35" s="162" t="s">
        <v>1126</v>
      </c>
      <c r="B35" s="165">
        <v>1293.84595</v>
      </c>
      <c r="C35" s="165">
        <v>0</v>
      </c>
      <c r="D35" s="164">
        <f t="shared" si="0"/>
        <v>0</v>
      </c>
      <c r="E35" s="173"/>
    </row>
    <row r="36" ht="20.1" customHeight="true" spans="1:5">
      <c r="A36" s="159" t="s">
        <v>1128</v>
      </c>
      <c r="B36" s="160">
        <f>SUM(B37:B39)</f>
        <v>207105.816682</v>
      </c>
      <c r="C36" s="160">
        <f>SUM(C37:C39)</f>
        <v>220780.7378</v>
      </c>
      <c r="D36" s="161">
        <f t="shared" si="0"/>
        <v>1.06602866755306</v>
      </c>
      <c r="E36" s="172">
        <f t="shared" ref="E36" si="5">SUM(E37:E39)</f>
        <v>0</v>
      </c>
    </row>
    <row r="37" ht="20.1" customHeight="true" spans="1:5">
      <c r="A37" s="162" t="s">
        <v>1129</v>
      </c>
      <c r="B37" s="165">
        <v>166401.378658</v>
      </c>
      <c r="C37" s="165">
        <v>167812.2738</v>
      </c>
      <c r="D37" s="164">
        <f t="shared" ref="D37:D68" si="6">C37/B37</f>
        <v>1.0084788669023</v>
      </c>
      <c r="E37" s="173"/>
    </row>
    <row r="38" ht="20.1" customHeight="true" spans="1:5">
      <c r="A38" s="162" t="s">
        <v>1130</v>
      </c>
      <c r="B38" s="165">
        <v>40700.488024</v>
      </c>
      <c r="C38" s="165">
        <v>52769.764</v>
      </c>
      <c r="D38" s="164">
        <f t="shared" si="6"/>
        <v>1.29653885154603</v>
      </c>
      <c r="E38" s="173"/>
    </row>
    <row r="39" ht="20.1" customHeight="true" spans="1:5">
      <c r="A39" s="162" t="s">
        <v>1131</v>
      </c>
      <c r="B39" s="165">
        <v>3.95</v>
      </c>
      <c r="C39" s="165">
        <v>198.7</v>
      </c>
      <c r="D39" s="164">
        <f t="shared" si="6"/>
        <v>50.3037974683544</v>
      </c>
      <c r="E39" s="173"/>
    </row>
    <row r="40" ht="20.1" customHeight="true" spans="1:5">
      <c r="A40" s="159" t="s">
        <v>1132</v>
      </c>
      <c r="B40" s="160">
        <f>SUM(B41:B42)</f>
        <v>18258.221044</v>
      </c>
      <c r="C40" s="160">
        <f>SUM(C41:C42)</f>
        <v>6308.2156</v>
      </c>
      <c r="D40" s="161">
        <f t="shared" si="6"/>
        <v>0.345500012558617</v>
      </c>
      <c r="E40" s="172">
        <f t="shared" ref="E40" si="7">SUM(E41:E42)</f>
        <v>0</v>
      </c>
    </row>
    <row r="41" ht="20.1" customHeight="true" spans="1:5">
      <c r="A41" s="162" t="s">
        <v>1133</v>
      </c>
      <c r="B41" s="165">
        <v>11004.376549</v>
      </c>
      <c r="C41" s="165">
        <v>4373.6332</v>
      </c>
      <c r="D41" s="164">
        <f t="shared" si="6"/>
        <v>0.39744488754317</v>
      </c>
      <c r="E41" s="173"/>
    </row>
    <row r="42" ht="20.1" customHeight="true" spans="1:5">
      <c r="A42" s="162" t="s">
        <v>1134</v>
      </c>
      <c r="B42" s="165">
        <v>7253.844495</v>
      </c>
      <c r="C42" s="165">
        <v>1934.5824</v>
      </c>
      <c r="D42" s="164">
        <f t="shared" si="6"/>
        <v>0.266697528646153</v>
      </c>
      <c r="E42" s="173"/>
    </row>
    <row r="43" ht="20.1" customHeight="true" spans="1:5">
      <c r="A43" s="159" t="s">
        <v>1135</v>
      </c>
      <c r="B43" s="160">
        <f>SUM(B44:B46)</f>
        <v>213489.995717</v>
      </c>
      <c r="C43" s="160">
        <f>SUM(C44:C46)</f>
        <v>145093.669</v>
      </c>
      <c r="D43" s="161">
        <f t="shared" si="6"/>
        <v>0.679627485647311</v>
      </c>
      <c r="E43" s="172">
        <f t="shared" ref="E43" si="8">SUM(E44:E46)</f>
        <v>0</v>
      </c>
    </row>
    <row r="44" ht="20.1" customHeight="true" spans="1:5">
      <c r="A44" s="162" t="s">
        <v>1136</v>
      </c>
      <c r="B44" s="165">
        <v>41904.175717</v>
      </c>
      <c r="C44" s="165">
        <v>61558.9623</v>
      </c>
      <c r="D44" s="164">
        <f t="shared" si="6"/>
        <v>1.46904124103857</v>
      </c>
      <c r="E44" s="173"/>
    </row>
    <row r="45" ht="20.1" customHeight="true" spans="1:5">
      <c r="A45" s="162" t="s">
        <v>1137</v>
      </c>
      <c r="B45" s="165">
        <v>489.82</v>
      </c>
      <c r="C45" s="165">
        <v>167</v>
      </c>
      <c r="D45" s="164">
        <f t="shared" si="6"/>
        <v>0.34094157037279</v>
      </c>
      <c r="E45" s="173"/>
    </row>
    <row r="46" ht="20.1" customHeight="true" spans="1:5">
      <c r="A46" s="162" t="s">
        <v>1138</v>
      </c>
      <c r="B46" s="165">
        <v>171096</v>
      </c>
      <c r="C46" s="165">
        <v>83367.7067</v>
      </c>
      <c r="D46" s="164">
        <f t="shared" si="6"/>
        <v>0.487256900804227</v>
      </c>
      <c r="E46" s="173"/>
    </row>
    <row r="47" ht="20.1" customHeight="true" spans="1:5">
      <c r="A47" s="159" t="s">
        <v>1139</v>
      </c>
      <c r="B47" s="160">
        <f>SUM(B48:B49)</f>
        <v>0</v>
      </c>
      <c r="C47" s="160">
        <v>0</v>
      </c>
      <c r="D47" s="161" t="e">
        <f t="shared" si="6"/>
        <v>#DIV/0!</v>
      </c>
      <c r="E47" s="172">
        <f t="shared" ref="E47" si="9">SUM(E48:E49)</f>
        <v>0</v>
      </c>
    </row>
    <row r="48" ht="20.1" customHeight="true" spans="1:5">
      <c r="A48" s="162" t="s">
        <v>1140</v>
      </c>
      <c r="B48" s="165"/>
      <c r="C48" s="165">
        <v>0</v>
      </c>
      <c r="D48" s="164" t="e">
        <f t="shared" si="6"/>
        <v>#DIV/0!</v>
      </c>
      <c r="E48" s="173"/>
    </row>
    <row r="49" ht="20.1" customHeight="true" spans="1:5">
      <c r="A49" s="162" t="s">
        <v>1141</v>
      </c>
      <c r="B49" s="165"/>
      <c r="C49" s="165">
        <v>0</v>
      </c>
      <c r="D49" s="164" t="e">
        <f t="shared" si="6"/>
        <v>#DIV/0!</v>
      </c>
      <c r="E49" s="173"/>
    </row>
    <row r="50" ht="20.1" customHeight="true" spans="1:5">
      <c r="A50" s="159" t="s">
        <v>1142</v>
      </c>
      <c r="B50" s="160">
        <f>SUM(B51:B55)</f>
        <v>75288.406572</v>
      </c>
      <c r="C50" s="160">
        <f>SUM(C51:C55)</f>
        <v>79864.1152</v>
      </c>
      <c r="D50" s="161">
        <f t="shared" si="6"/>
        <v>1.06077574006861</v>
      </c>
      <c r="E50" s="172">
        <f t="shared" ref="E50" si="10">SUM(E51:E55)</f>
        <v>0</v>
      </c>
    </row>
    <row r="51" ht="20.1" customHeight="true" spans="1:5">
      <c r="A51" s="162" t="s">
        <v>1143</v>
      </c>
      <c r="B51" s="165">
        <v>52888.615648</v>
      </c>
      <c r="C51" s="165">
        <v>53860.65</v>
      </c>
      <c r="D51" s="164">
        <f t="shared" si="6"/>
        <v>1.01837889572435</v>
      </c>
      <c r="E51" s="173"/>
    </row>
    <row r="52" ht="20.1" customHeight="true" spans="1:5">
      <c r="A52" s="162" t="s">
        <v>1144</v>
      </c>
      <c r="B52" s="165">
        <v>713.592474</v>
      </c>
      <c r="C52" s="165">
        <v>391.28</v>
      </c>
      <c r="D52" s="164">
        <f t="shared" si="6"/>
        <v>0.548324168564592</v>
      </c>
      <c r="E52" s="173"/>
    </row>
    <row r="53" ht="20.1" customHeight="true" spans="1:5">
      <c r="A53" s="162" t="s">
        <v>1145</v>
      </c>
      <c r="B53" s="165">
        <v>479.4316</v>
      </c>
      <c r="C53" s="165">
        <v>689</v>
      </c>
      <c r="D53" s="164">
        <f t="shared" si="6"/>
        <v>1.43711845443646</v>
      </c>
      <c r="E53" s="173"/>
    </row>
    <row r="54" ht="20.1" customHeight="true" spans="1:5">
      <c r="A54" s="162" t="s">
        <v>1146</v>
      </c>
      <c r="B54" s="165">
        <v>13142.697807</v>
      </c>
      <c r="C54" s="165">
        <v>12408.67</v>
      </c>
      <c r="D54" s="164">
        <f t="shared" si="6"/>
        <v>0.944149381064743</v>
      </c>
      <c r="E54" s="173"/>
    </row>
    <row r="55" ht="20.1" customHeight="true" spans="1:5">
      <c r="A55" s="162" t="s">
        <v>1147</v>
      </c>
      <c r="B55" s="165">
        <v>8064.069043</v>
      </c>
      <c r="C55" s="165">
        <v>12514.5152</v>
      </c>
      <c r="D55" s="164">
        <f t="shared" si="6"/>
        <v>1.55188591928825</v>
      </c>
      <c r="E55" s="173"/>
    </row>
    <row r="56" ht="20.1" customHeight="true" spans="1:5">
      <c r="A56" s="159" t="s">
        <v>1148</v>
      </c>
      <c r="B56" s="160">
        <f>SUM(B57:B58)</f>
        <v>27653.4</v>
      </c>
      <c r="C56" s="160">
        <f>SUM(C57:C58)</f>
        <v>6250</v>
      </c>
      <c r="D56" s="161">
        <f t="shared" si="6"/>
        <v>0.22601199129221</v>
      </c>
      <c r="E56" s="172">
        <f t="shared" ref="E56" si="11">SUM(E57:E58)</f>
        <v>0</v>
      </c>
    </row>
    <row r="57" ht="20.1" customHeight="true" spans="1:5">
      <c r="A57" s="162" t="s">
        <v>1149</v>
      </c>
      <c r="B57" s="165">
        <v>27653.4</v>
      </c>
      <c r="C57" s="165">
        <v>6250</v>
      </c>
      <c r="D57" s="164">
        <f t="shared" si="6"/>
        <v>0.22601199129221</v>
      </c>
      <c r="E57" s="173"/>
    </row>
    <row r="58" ht="20.1" customHeight="true" spans="1:5">
      <c r="A58" s="162" t="s">
        <v>1150</v>
      </c>
      <c r="B58" s="165">
        <v>0</v>
      </c>
      <c r="C58" s="165">
        <v>0</v>
      </c>
      <c r="D58" s="164" t="e">
        <f t="shared" si="6"/>
        <v>#DIV/0!</v>
      </c>
      <c r="E58" s="173"/>
    </row>
    <row r="59" ht="20.1" customHeight="true" spans="1:5">
      <c r="A59" s="159" t="s">
        <v>1151</v>
      </c>
      <c r="B59" s="160">
        <f>SUM(B60:B63)</f>
        <v>0</v>
      </c>
      <c r="C59" s="160">
        <f>SUM(C60:C63)</f>
        <v>55042</v>
      </c>
      <c r="D59" s="166" t="e">
        <f t="shared" ref="D59:D68" si="12">C59/B59</f>
        <v>#DIV/0!</v>
      </c>
      <c r="E59" s="172">
        <f t="shared" ref="E59" si="13">SUM(E60:E63)</f>
        <v>0</v>
      </c>
    </row>
    <row r="60" ht="20.1" customHeight="true" spans="1:5">
      <c r="A60" s="162" t="s">
        <v>1152</v>
      </c>
      <c r="B60" s="165"/>
      <c r="C60" s="165">
        <v>55042</v>
      </c>
      <c r="D60" s="164" t="e">
        <f t="shared" si="12"/>
        <v>#DIV/0!</v>
      </c>
      <c r="E60" s="173"/>
    </row>
    <row r="61" ht="20.1" customHeight="true" spans="1:5">
      <c r="A61" s="162" t="s">
        <v>1153</v>
      </c>
      <c r="B61" s="165"/>
      <c r="C61" s="165">
        <v>0</v>
      </c>
      <c r="D61" s="164" t="e">
        <f t="shared" si="12"/>
        <v>#DIV/0!</v>
      </c>
      <c r="E61" s="173"/>
    </row>
    <row r="62" ht="20.1" customHeight="true" spans="1:5">
      <c r="A62" s="162" t="s">
        <v>1154</v>
      </c>
      <c r="B62" s="165"/>
      <c r="C62" s="167">
        <v>0</v>
      </c>
      <c r="D62" s="164" t="e">
        <f t="shared" si="12"/>
        <v>#DIV/0!</v>
      </c>
      <c r="E62" s="173"/>
    </row>
    <row r="63" ht="20.1" customHeight="true" spans="1:5">
      <c r="A63" s="162" t="s">
        <v>1155</v>
      </c>
      <c r="B63" s="165"/>
      <c r="C63" s="165"/>
      <c r="D63" s="164" t="e">
        <f t="shared" si="12"/>
        <v>#DIV/0!</v>
      </c>
      <c r="E63" s="173"/>
    </row>
    <row r="64" ht="20.1" customHeight="true" spans="1:5">
      <c r="A64" s="159" t="s">
        <v>1156</v>
      </c>
      <c r="B64" s="160">
        <f>SUM(B65:B68)</f>
        <v>1798.029026</v>
      </c>
      <c r="C64" s="160">
        <f>SUM(C65:C68)</f>
        <v>16205</v>
      </c>
      <c r="D64" s="168">
        <f t="shared" si="12"/>
        <v>9.01264649550769</v>
      </c>
      <c r="E64" s="172">
        <f t="shared" ref="E64" si="14">SUM(E65:E68)</f>
        <v>0</v>
      </c>
    </row>
    <row r="65" ht="20.1" customHeight="true" spans="1:5">
      <c r="A65" s="162" t="s">
        <v>1157</v>
      </c>
      <c r="B65" s="165">
        <v>0</v>
      </c>
      <c r="C65" s="165">
        <v>0</v>
      </c>
      <c r="D65" s="164" t="e">
        <f t="shared" si="12"/>
        <v>#DIV/0!</v>
      </c>
      <c r="E65" s="173"/>
    </row>
    <row r="66" ht="20.1" customHeight="true" spans="1:5">
      <c r="A66" s="162" t="s">
        <v>1158</v>
      </c>
      <c r="B66" s="165">
        <v>0</v>
      </c>
      <c r="C66" s="165">
        <v>0</v>
      </c>
      <c r="D66" s="164" t="e">
        <f t="shared" si="12"/>
        <v>#DIV/0!</v>
      </c>
      <c r="E66" s="173"/>
    </row>
    <row r="67" ht="20.1" customHeight="true" spans="1:5">
      <c r="A67" s="162" t="s">
        <v>1159</v>
      </c>
      <c r="B67" s="165">
        <v>61</v>
      </c>
      <c r="C67" s="174">
        <v>1280</v>
      </c>
      <c r="D67" s="164">
        <f t="shared" si="12"/>
        <v>20.983606557377</v>
      </c>
      <c r="E67" s="173"/>
    </row>
    <row r="68" ht="20.1" customHeight="true" spans="1:5">
      <c r="A68" s="162" t="s">
        <v>1086</v>
      </c>
      <c r="B68" s="165">
        <v>1737.029026</v>
      </c>
      <c r="C68" s="174">
        <v>14925</v>
      </c>
      <c r="D68" s="164">
        <f t="shared" si="12"/>
        <v>8.59225711061895</v>
      </c>
      <c r="E68" s="173"/>
    </row>
  </sheetData>
  <mergeCells count="1">
    <mergeCell ref="A1:E1"/>
  </mergeCells>
  <printOptions horizontalCentered="true"/>
  <pageMargins left="0.313888888888889" right="0.0777777777777778" top="0.275" bottom="0.349305555555556" header="0.2" footer="0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18"/>
  <sheetViews>
    <sheetView showGridLines="0" showZeros="0" tabSelected="1" workbookViewId="0">
      <pane ySplit="4" topLeftCell="A5" activePane="bottomLeft" state="frozen"/>
      <selection/>
      <selection pane="bottomLeft" activeCell="E18" sqref="E18"/>
    </sheetView>
  </sheetViews>
  <sheetFormatPr defaultColWidth="8.75" defaultRowHeight="15.75" outlineLevelCol="6"/>
  <cols>
    <col min="1" max="1" width="37.75" style="86" customWidth="true"/>
    <col min="2" max="3" width="19" style="86" customWidth="true"/>
    <col min="4" max="4" width="20.875" style="86" customWidth="true"/>
    <col min="5" max="7" width="13.875" style="86" customWidth="true"/>
    <col min="8" max="32" width="9" style="86" customWidth="true"/>
    <col min="33" max="256" width="8.75" style="86"/>
    <col min="257" max="16384" width="8.75" style="31"/>
  </cols>
  <sheetData>
    <row r="1" s="85" customFormat="true" ht="48" customHeight="true" spans="1:4">
      <c r="A1" s="89" t="s">
        <v>1160</v>
      </c>
      <c r="B1" s="89"/>
      <c r="C1" s="89"/>
      <c r="D1" s="89"/>
    </row>
    <row r="2" s="86" customFormat="true" spans="1:7">
      <c r="A2" s="90" t="s">
        <v>1161</v>
      </c>
      <c r="B2" s="91"/>
      <c r="C2" s="90"/>
      <c r="D2" s="91" t="s">
        <v>6</v>
      </c>
      <c r="G2" s="98"/>
    </row>
    <row r="3" s="87" customFormat="true" ht="34.5" customHeight="true" spans="1:4">
      <c r="A3" s="92" t="s">
        <v>1162</v>
      </c>
      <c r="B3" s="93" t="s">
        <v>1163</v>
      </c>
      <c r="C3" s="93"/>
      <c r="D3" s="93"/>
    </row>
    <row r="4" s="87" customFormat="true" ht="34.5" customHeight="true" spans="1:4">
      <c r="A4" s="92"/>
      <c r="B4" s="93" t="s">
        <v>1164</v>
      </c>
      <c r="C4" s="93" t="s">
        <v>1165</v>
      </c>
      <c r="D4" s="94" t="s">
        <v>1166</v>
      </c>
    </row>
    <row r="5" s="88" customFormat="true" ht="30.75" customHeight="true" spans="1:4">
      <c r="A5" s="95" t="s">
        <v>1167</v>
      </c>
      <c r="B5" s="97">
        <v>1626200</v>
      </c>
      <c r="C5" s="97">
        <v>1626200</v>
      </c>
      <c r="D5" s="97"/>
    </row>
    <row r="6" s="88" customFormat="true" ht="30.75" customHeight="true" spans="1:4">
      <c r="A6" s="95" t="s">
        <v>1168</v>
      </c>
      <c r="B6" s="97">
        <v>1631900</v>
      </c>
      <c r="C6" s="97">
        <v>1631900</v>
      </c>
      <c r="D6" s="97"/>
    </row>
    <row r="7" s="88" customFormat="true" ht="30.75" customHeight="true" spans="1:4">
      <c r="A7" s="95" t="s">
        <v>1169</v>
      </c>
      <c r="B7" s="97">
        <v>575300</v>
      </c>
      <c r="C7" s="97">
        <v>575300</v>
      </c>
      <c r="D7" s="97"/>
    </row>
    <row r="8" s="88" customFormat="true" ht="30.75" customHeight="true" spans="1:4">
      <c r="A8" s="95" t="s">
        <v>1170</v>
      </c>
      <c r="B8" s="97">
        <v>94600</v>
      </c>
      <c r="C8" s="97">
        <v>94600</v>
      </c>
      <c r="D8" s="97"/>
    </row>
    <row r="9" s="88" customFormat="true" ht="30.75" customHeight="true" spans="1:4">
      <c r="A9" s="95" t="s">
        <v>1171</v>
      </c>
      <c r="B9" s="97">
        <v>1631900</v>
      </c>
      <c r="C9" s="97">
        <v>1631900</v>
      </c>
      <c r="D9" s="97"/>
    </row>
    <row r="10" ht="24.6" customHeight="true"/>
    <row r="11" ht="24.6" customHeight="true"/>
    <row r="12" ht="24.6" customHeight="true"/>
    <row r="13" ht="24.6" customHeight="true"/>
    <row r="14" ht="24.6" customHeight="true"/>
    <row r="15" ht="24.6" customHeight="true"/>
    <row r="16" ht="24.6" customHeight="true"/>
    <row r="17" ht="24.6" customHeight="true"/>
    <row r="18" ht="24.6" customHeight="true"/>
  </sheetData>
  <mergeCells count="3">
    <mergeCell ref="A1:D1"/>
    <mergeCell ref="B3:D3"/>
    <mergeCell ref="A3:A4"/>
  </mergeCells>
  <printOptions horizontalCentered="true"/>
  <pageMargins left="0.590277777777778" right="0.590277777777778" top="0.786805555555556" bottom="0.786805555555556" header="0.590277777777778" footer="0.238888888888889"/>
  <pageSetup paperSize="9" scale="80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39"/>
  <sheetViews>
    <sheetView showGridLines="0" view="pageBreakPreview" zoomScale="55" zoomScaleNormal="50" zoomScaleSheetLayoutView="55" workbookViewId="0">
      <selection activeCell="G40" sqref="G40"/>
    </sheetView>
  </sheetViews>
  <sheetFormatPr defaultColWidth="8.75" defaultRowHeight="15.75"/>
  <cols>
    <col min="1" max="5" width="9" style="30"/>
    <col min="6" max="6" width="26.375" style="30"/>
    <col min="7" max="32" width="9" style="30"/>
    <col min="33" max="256" width="8.75" style="30"/>
    <col min="257" max="16384" width="8.75" style="31"/>
  </cols>
  <sheetData>
    <row r="1" spans="10:11">
      <c r="J1" s="43"/>
      <c r="K1" s="43"/>
    </row>
    <row r="2" ht="71.25" customHeight="true" spans="1:11">
      <c r="A2" s="32"/>
      <c r="B2" s="32"/>
      <c r="C2" s="32"/>
      <c r="D2" s="33"/>
      <c r="E2" s="33"/>
      <c r="J2" s="44"/>
      <c r="K2" s="44"/>
    </row>
    <row r="3" ht="71.25" customHeight="true" spans="1:11">
      <c r="A3" s="32"/>
      <c r="B3" s="32"/>
      <c r="C3" s="32"/>
      <c r="D3" s="33"/>
      <c r="E3" s="33"/>
      <c r="J3" s="44"/>
      <c r="K3" s="44"/>
    </row>
    <row r="4" ht="157.5" customHeight="true" spans="1:11">
      <c r="A4" s="34" t="s">
        <v>1172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6" ht="14.25" customHeight="true" spans="5:7">
      <c r="E6" s="39"/>
      <c r="F6" s="39"/>
      <c r="G6" s="39"/>
    </row>
    <row r="7" ht="14.25" customHeight="true" spans="5:7">
      <c r="E7" s="39"/>
      <c r="F7" s="39"/>
      <c r="G7" s="39"/>
    </row>
    <row r="8" ht="14.25" customHeight="true" spans="5:7">
      <c r="E8" s="39"/>
      <c r="F8" s="39"/>
      <c r="G8" s="39"/>
    </row>
    <row r="9" ht="6" customHeight="true" spans="1:1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ht="14.25" hidden="true" spans="1:1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ht="14.25" hidden="true" spans="1:1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ht="14.25" hidden="true" spans="1:1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</row>
    <row r="13" ht="14.25" spans="1:1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</row>
    <row r="14" ht="14.25" spans="1:1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</row>
    <row r="15" ht="14.25" spans="1:1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</row>
    <row r="16" ht="14.25" spans="1:1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ht="14.25" spans="1:1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22" ht="101.25" customHeight="true"/>
    <row r="23" ht="11.25" customHeight="true"/>
    <row r="26" ht="27" spans="6:6">
      <c r="F26" s="40"/>
    </row>
    <row r="28" ht="47.25" customHeight="true" spans="1:1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ht="35.25" spans="1:11">
      <c r="A29" s="36"/>
      <c r="B29" s="36"/>
      <c r="C29" s="36"/>
      <c r="D29" s="36"/>
      <c r="E29" s="36"/>
      <c r="F29" s="41"/>
      <c r="G29" s="36"/>
      <c r="H29" s="36"/>
      <c r="I29" s="36"/>
      <c r="J29" s="36"/>
      <c r="K29" s="36"/>
    </row>
    <row r="30" ht="35.25" spans="1:1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ht="35.25" spans="1:1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ht="35.25" spans="1:1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4" ht="14.25" spans="1:11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</row>
    <row r="35" ht="35.25" customHeight="true" spans="1:11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</row>
    <row r="36" ht="3.75" customHeight="true" spans="6:11">
      <c r="F36" s="42"/>
      <c r="G36" s="42"/>
      <c r="H36" s="42"/>
      <c r="I36" s="42"/>
      <c r="J36" s="42"/>
      <c r="K36" s="42"/>
    </row>
    <row r="37" ht="14.25" hidden="true" customHeight="true" spans="6:11">
      <c r="F37" s="42"/>
      <c r="G37" s="42"/>
      <c r="H37" s="42"/>
      <c r="I37" s="42"/>
      <c r="J37" s="42"/>
      <c r="K37" s="42"/>
    </row>
    <row r="38" ht="14.25" hidden="true" customHeight="true" spans="6:11">
      <c r="F38" s="42"/>
      <c r="G38" s="42"/>
      <c r="H38" s="42"/>
      <c r="I38" s="42"/>
      <c r="J38" s="42"/>
      <c r="K38" s="42"/>
    </row>
    <row r="39" ht="23.25" customHeight="true" spans="6:11">
      <c r="F39" s="42"/>
      <c r="G39" s="42"/>
      <c r="H39" s="42"/>
      <c r="I39" s="42"/>
      <c r="J39" s="42"/>
      <c r="K39" s="42"/>
    </row>
  </sheetData>
  <mergeCells count="7">
    <mergeCell ref="J1:K1"/>
    <mergeCell ref="A2:C2"/>
    <mergeCell ref="J2:K2"/>
    <mergeCell ref="A4:K4"/>
    <mergeCell ref="A34:K35"/>
    <mergeCell ref="E6:G8"/>
    <mergeCell ref="A9:K17"/>
  </mergeCells>
  <printOptions horizontalCentered="true" verticalCentered="true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D29"/>
  <sheetViews>
    <sheetView showGridLines="0" showZeros="0" workbookViewId="0">
      <selection activeCell="A8" sqref="A8"/>
    </sheetView>
  </sheetViews>
  <sheetFormatPr defaultColWidth="8.75" defaultRowHeight="14.25" outlineLevelCol="3"/>
  <cols>
    <col min="1" max="1" width="46.5" style="117" customWidth="true"/>
    <col min="2" max="2" width="18.125" style="123" customWidth="true"/>
    <col min="3" max="3" width="17" style="123" customWidth="true"/>
    <col min="4" max="4" width="10" style="117" customWidth="true"/>
    <col min="5" max="5" width="12.125" style="117" customWidth="true"/>
    <col min="6" max="32" width="9" style="117" customWidth="true"/>
    <col min="33" max="16384" width="8.75" style="117"/>
  </cols>
  <sheetData>
    <row r="1" s="121" customFormat="true" ht="71.25" customHeight="true" spans="1:3">
      <c r="A1" s="124" t="s">
        <v>1173</v>
      </c>
      <c r="B1" s="124"/>
      <c r="C1" s="124"/>
    </row>
    <row r="2" ht="20.25" customHeight="true" spans="1:3">
      <c r="A2" s="117" t="s">
        <v>1174</v>
      </c>
      <c r="C2" s="125" t="s">
        <v>6</v>
      </c>
    </row>
    <row r="3" s="122" customFormat="true" ht="51.75" customHeight="true" spans="1:3">
      <c r="A3" s="126" t="s">
        <v>7</v>
      </c>
      <c r="B3" s="127" t="s">
        <v>8</v>
      </c>
      <c r="C3" s="128" t="s">
        <v>9</v>
      </c>
    </row>
    <row r="4" ht="36.75" customHeight="true" spans="1:4">
      <c r="A4" s="129" t="s">
        <v>1175</v>
      </c>
      <c r="B4" s="130">
        <f>B5+B6+B7+B8</f>
        <v>429807.72111</v>
      </c>
      <c r="C4" s="131">
        <f>C5+C6+C7+C8</f>
        <v>600000</v>
      </c>
      <c r="D4" s="123"/>
    </row>
    <row r="5" ht="36.75" customHeight="true" spans="1:4">
      <c r="A5" s="132" t="s">
        <v>1176</v>
      </c>
      <c r="B5" s="130">
        <v>24293.49</v>
      </c>
      <c r="C5" s="131"/>
      <c r="D5" s="123"/>
    </row>
    <row r="6" ht="36.75" customHeight="true" spans="1:3">
      <c r="A6" s="132" t="s">
        <v>1177</v>
      </c>
      <c r="B6" s="133">
        <v>397090</v>
      </c>
      <c r="C6" s="134">
        <v>600000</v>
      </c>
    </row>
    <row r="7" ht="36.75" customHeight="true" spans="1:4">
      <c r="A7" s="135" t="s">
        <v>1178</v>
      </c>
      <c r="B7" s="136">
        <v>8070.996659</v>
      </c>
      <c r="C7" s="137"/>
      <c r="D7" s="123"/>
    </row>
    <row r="8" ht="36.75" customHeight="true" spans="1:3">
      <c r="A8" s="138" t="s">
        <v>1179</v>
      </c>
      <c r="B8" s="139">
        <v>353.234451</v>
      </c>
      <c r="C8" s="140"/>
    </row>
    <row r="15" ht="15" customHeight="true"/>
    <row r="16" ht="15" customHeight="true"/>
    <row r="17" ht="15" customHeight="true"/>
    <row r="18" ht="15" customHeight="true"/>
    <row r="19" ht="15" customHeight="true"/>
    <row r="20" ht="15" customHeight="true"/>
    <row r="21" ht="15" customHeight="true"/>
    <row r="22" ht="15" customHeight="true"/>
    <row r="23" ht="15" customHeight="true"/>
    <row r="24" ht="15" customHeight="true"/>
    <row r="25" ht="15" customHeight="true"/>
    <row r="26" ht="15" customHeight="true"/>
    <row r="27" ht="15" customHeight="true"/>
    <row r="28" ht="15" customHeight="true"/>
    <row r="29" ht="15" customHeight="true"/>
  </sheetData>
  <mergeCells count="1">
    <mergeCell ref="A1:C1"/>
  </mergeCells>
  <printOptions horizontalCentered="true"/>
  <pageMargins left="0.590277777777778" right="0.590277777777778" top="0.526388888888889" bottom="0.786805555555556" header="0.590277777777778" footer="0.238888888888889"/>
  <pageSetup paperSize="9" scale="80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17"/>
  <sheetViews>
    <sheetView showGridLines="0" showZeros="0" view="pageBreakPreview" zoomScaleNormal="100" zoomScaleSheetLayoutView="100" workbookViewId="0">
      <pane xSplit="2" ySplit="4" topLeftCell="C5" activePane="bottomRight" state="frozen"/>
      <selection/>
      <selection pane="topRight"/>
      <selection pane="bottomLeft"/>
      <selection pane="bottomRight" activeCell="F21" sqref="F21"/>
    </sheetView>
  </sheetViews>
  <sheetFormatPr defaultColWidth="8.75" defaultRowHeight="16.5"/>
  <cols>
    <col min="1" max="1" width="57.625" style="102" customWidth="true"/>
    <col min="2" max="2" width="16.375" style="102" customWidth="true"/>
    <col min="3" max="3" width="15.125" style="103" customWidth="true"/>
    <col min="4" max="7" width="9" style="102" customWidth="true"/>
    <col min="8" max="8" width="9.75" style="102" customWidth="true"/>
    <col min="9" max="29" width="9" style="102" customWidth="true"/>
    <col min="30" max="16384" width="8.75" style="102"/>
  </cols>
  <sheetData>
    <row r="1" s="99" customFormat="true" ht="48" customHeight="true" spans="1:3">
      <c r="A1" s="104" t="s">
        <v>1180</v>
      </c>
      <c r="B1" s="104"/>
      <c r="C1" s="104"/>
    </row>
    <row r="2" s="100" customFormat="true" ht="24.95" customHeight="true" spans="1:3">
      <c r="A2" s="100" t="s">
        <v>1181</v>
      </c>
      <c r="C2" s="105" t="s">
        <v>6</v>
      </c>
    </row>
    <row r="3" s="101" customFormat="true" ht="33.75" customHeight="true" spans="1:3">
      <c r="A3" s="106" t="s">
        <v>69</v>
      </c>
      <c r="B3" s="107" t="s">
        <v>8</v>
      </c>
      <c r="C3" s="108" t="s">
        <v>9</v>
      </c>
    </row>
    <row r="4" ht="29.25" customHeight="true" spans="1:9">
      <c r="A4" s="109" t="s">
        <v>1182</v>
      </c>
      <c r="B4" s="110">
        <f>B5+B8+B11</f>
        <v>1335318</v>
      </c>
      <c r="C4" s="111">
        <f>C5+C8+C11</f>
        <v>600000</v>
      </c>
      <c r="G4" s="117"/>
      <c r="H4" s="118"/>
      <c r="I4" s="120"/>
    </row>
    <row r="5" ht="29.25" customHeight="true" spans="1:8">
      <c r="A5" s="112" t="s">
        <v>1183</v>
      </c>
      <c r="B5" s="110">
        <f>B6+B7</f>
        <v>359063</v>
      </c>
      <c r="C5" s="111">
        <f>C6+C7+C10+C11</f>
        <v>600000</v>
      </c>
      <c r="G5" s="117"/>
      <c r="H5" s="119"/>
    </row>
    <row r="6" ht="29.25" customHeight="true" spans="1:8">
      <c r="A6" s="112" t="s">
        <v>1184</v>
      </c>
      <c r="B6" s="110">
        <v>358930</v>
      </c>
      <c r="C6" s="111">
        <v>600000</v>
      </c>
      <c r="G6" s="117"/>
      <c r="H6" s="119"/>
    </row>
    <row r="7" ht="29.25" customHeight="true" spans="1:8">
      <c r="A7" s="113" t="s">
        <v>1185</v>
      </c>
      <c r="B7" s="110">
        <v>133</v>
      </c>
      <c r="C7" s="111"/>
      <c r="G7" s="117"/>
      <c r="H7" s="119"/>
    </row>
    <row r="8" ht="29.25" customHeight="true" spans="1:8">
      <c r="A8" s="112" t="s">
        <v>1186</v>
      </c>
      <c r="B8" s="110">
        <f>B9+B10</f>
        <v>975952</v>
      </c>
      <c r="C8" s="111"/>
      <c r="G8" s="117"/>
      <c r="H8" s="119"/>
    </row>
    <row r="9" ht="29.25" customHeight="true" spans="1:8">
      <c r="A9" s="112" t="s">
        <v>1187</v>
      </c>
      <c r="B9" s="110">
        <v>975000</v>
      </c>
      <c r="C9" s="111"/>
      <c r="G9" s="117"/>
      <c r="H9" s="119"/>
    </row>
    <row r="10" ht="29.25" customHeight="true" spans="1:8">
      <c r="A10" s="112" t="s">
        <v>1188</v>
      </c>
      <c r="B10" s="110">
        <v>952</v>
      </c>
      <c r="C10" s="111"/>
      <c r="G10" s="117"/>
      <c r="H10" s="119"/>
    </row>
    <row r="11" ht="29.25" customHeight="true" spans="1:8">
      <c r="A11" s="114" t="s">
        <v>1189</v>
      </c>
      <c r="B11" s="115">
        <v>303</v>
      </c>
      <c r="C11" s="116"/>
      <c r="G11" s="117"/>
      <c r="H11" s="119"/>
    </row>
    <row r="12" ht="29.25" customHeight="true" spans="7:8">
      <c r="G12" s="117"/>
      <c r="H12" s="119"/>
    </row>
    <row r="13" ht="29.25" customHeight="true" spans="7:8">
      <c r="G13" s="117"/>
      <c r="H13" s="119"/>
    </row>
    <row r="14" ht="29.25" customHeight="true" spans="7:8">
      <c r="G14" s="117"/>
      <c r="H14" s="119"/>
    </row>
    <row r="15" ht="29.25" customHeight="true" spans="7:8">
      <c r="G15" s="117"/>
      <c r="H15" s="119"/>
    </row>
    <row r="16" ht="29.25" customHeight="true" spans="7:8">
      <c r="G16" s="117"/>
      <c r="H16" s="119"/>
    </row>
    <row r="17" ht="29.25" customHeight="true" spans="7:8">
      <c r="G17" s="117"/>
      <c r="H17" s="119"/>
    </row>
  </sheetData>
  <mergeCells count="1">
    <mergeCell ref="A1:C1"/>
  </mergeCells>
  <printOptions horizontalCentered="true"/>
  <pageMargins left="0.2" right="0.2" top="0.788888888888889" bottom="0.788888888888889" header="0.379166666666667" footer="0.588888888888889"/>
  <pageSetup paperSize="9" scale="90" orientation="portrait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18"/>
  <sheetViews>
    <sheetView showGridLines="0" showZeros="0" workbookViewId="0">
      <pane ySplit="4" topLeftCell="A5" activePane="bottomLeft" state="frozen"/>
      <selection/>
      <selection pane="bottomLeft" activeCell="F21" sqref="F21"/>
    </sheetView>
  </sheetViews>
  <sheetFormatPr defaultColWidth="8.75" defaultRowHeight="15.75" outlineLevelCol="6"/>
  <cols>
    <col min="1" max="1" width="37.75" style="86" customWidth="true"/>
    <col min="2" max="3" width="19" style="86" customWidth="true"/>
    <col min="4" max="4" width="20.875" style="86" customWidth="true"/>
    <col min="5" max="7" width="13.875" style="86" customWidth="true"/>
    <col min="8" max="32" width="9" style="86" customWidth="true"/>
    <col min="33" max="256" width="8.75" style="86"/>
    <col min="257" max="16384" width="8.75" style="31"/>
  </cols>
  <sheetData>
    <row r="1" s="85" customFormat="true" ht="48" customHeight="true" spans="1:4">
      <c r="A1" s="89" t="s">
        <v>1190</v>
      </c>
      <c r="B1" s="89"/>
      <c r="C1" s="89"/>
      <c r="D1" s="89"/>
    </row>
    <row r="2" s="86" customFormat="true" spans="1:7">
      <c r="A2" s="90" t="s">
        <v>1191</v>
      </c>
      <c r="B2" s="91"/>
      <c r="C2" s="90"/>
      <c r="D2" s="91" t="s">
        <v>6</v>
      </c>
      <c r="G2" s="98"/>
    </row>
    <row r="3" s="87" customFormat="true" ht="34.5" customHeight="true" spans="1:4">
      <c r="A3" s="92" t="s">
        <v>1162</v>
      </c>
      <c r="B3" s="93" t="s">
        <v>1163</v>
      </c>
      <c r="C3" s="93"/>
      <c r="D3" s="93"/>
    </row>
    <row r="4" s="87" customFormat="true" ht="34.5" customHeight="true" spans="1:4">
      <c r="A4" s="92"/>
      <c r="B4" s="93" t="s">
        <v>1164</v>
      </c>
      <c r="C4" s="93" t="s">
        <v>1165</v>
      </c>
      <c r="D4" s="94" t="s">
        <v>1166</v>
      </c>
    </row>
    <row r="5" s="88" customFormat="true" ht="30.75" customHeight="true" spans="1:4">
      <c r="A5" s="95" t="s">
        <v>1192</v>
      </c>
      <c r="B5" s="96">
        <v>3320000</v>
      </c>
      <c r="C5" s="96">
        <v>3320000</v>
      </c>
      <c r="D5" s="97"/>
    </row>
    <row r="6" s="88" customFormat="true" ht="30.75" customHeight="true" spans="1:4">
      <c r="A6" s="95" t="s">
        <v>1193</v>
      </c>
      <c r="B6" s="97">
        <v>4486000</v>
      </c>
      <c r="C6" s="96">
        <v>4486000</v>
      </c>
      <c r="D6" s="97"/>
    </row>
    <row r="7" s="88" customFormat="true" ht="30.75" customHeight="true" spans="1:4">
      <c r="A7" s="95" t="s">
        <v>1194</v>
      </c>
      <c r="B7" s="97">
        <v>2071500</v>
      </c>
      <c r="C7" s="97">
        <v>2071500</v>
      </c>
      <c r="D7" s="97"/>
    </row>
    <row r="8" s="88" customFormat="true" ht="30.75" customHeight="true" spans="1:4">
      <c r="A8" s="95" t="s">
        <v>1195</v>
      </c>
      <c r="B8" s="97">
        <v>270500</v>
      </c>
      <c r="C8" s="97">
        <v>270500</v>
      </c>
      <c r="D8" s="97"/>
    </row>
    <row r="9" s="88" customFormat="true" ht="30.75" customHeight="true" spans="1:4">
      <c r="A9" s="95" t="s">
        <v>1196</v>
      </c>
      <c r="B9" s="97">
        <v>4445000</v>
      </c>
      <c r="C9" s="97">
        <v>4445000</v>
      </c>
      <c r="D9" s="97"/>
    </row>
    <row r="10" ht="24.6" customHeight="true"/>
    <row r="11" ht="24.6" customHeight="true"/>
    <row r="12" ht="24.6" customHeight="true"/>
    <row r="13" ht="24.6" customHeight="true"/>
    <row r="14" ht="24.6" customHeight="true"/>
    <row r="15" ht="24.6" customHeight="true"/>
    <row r="16" ht="24.6" customHeight="true"/>
    <row r="17" ht="24.6" customHeight="true"/>
    <row r="18" ht="24.6" customHeight="true"/>
  </sheetData>
  <mergeCells count="3">
    <mergeCell ref="A1:D1"/>
    <mergeCell ref="B3:D3"/>
    <mergeCell ref="A3:A4"/>
  </mergeCells>
  <printOptions horizontalCentered="true"/>
  <pageMargins left="0.590277777777778" right="0.590277777777778" top="0.786805555555556" bottom="0.786805555555556" header="0.590277777777778" footer="0.238888888888889"/>
  <pageSetup paperSize="9" scale="80" orientation="portrait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39"/>
  <sheetViews>
    <sheetView showGridLines="0" view="pageBreakPreview" zoomScale="55" zoomScaleNormal="50" zoomScaleSheetLayoutView="55" workbookViewId="0">
      <selection activeCell="Z31" sqref="Z31"/>
    </sheetView>
  </sheetViews>
  <sheetFormatPr defaultColWidth="8.75" defaultRowHeight="15.75"/>
  <cols>
    <col min="1" max="5" width="9" style="30"/>
    <col min="6" max="6" width="26.375" style="30"/>
    <col min="7" max="32" width="9" style="30"/>
    <col min="33" max="256" width="8.75" style="30"/>
    <col min="257" max="16384" width="8.75" style="31"/>
  </cols>
  <sheetData>
    <row r="1" spans="10:11">
      <c r="J1" s="43"/>
      <c r="K1" s="43"/>
    </row>
    <row r="2" ht="71.25" customHeight="true" spans="1:11">
      <c r="A2" s="32"/>
      <c r="B2" s="32"/>
      <c r="C2" s="32"/>
      <c r="D2" s="33"/>
      <c r="E2" s="33"/>
      <c r="J2" s="44"/>
      <c r="K2" s="44"/>
    </row>
    <row r="3" ht="71.25" customHeight="true" spans="1:11">
      <c r="A3" s="32"/>
      <c r="B3" s="32"/>
      <c r="C3" s="32"/>
      <c r="D3" s="33"/>
      <c r="E3" s="33"/>
      <c r="J3" s="44"/>
      <c r="K3" s="44"/>
    </row>
    <row r="4" ht="157.5" customHeight="true" spans="1:11">
      <c r="A4" s="34" t="s">
        <v>1197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6" ht="14.25" customHeight="true" spans="5:7">
      <c r="E6" s="39"/>
      <c r="F6" s="39"/>
      <c r="G6" s="39"/>
    </row>
    <row r="7" ht="14.25" customHeight="true" spans="5:7">
      <c r="E7" s="39"/>
      <c r="F7" s="39"/>
      <c r="G7" s="39"/>
    </row>
    <row r="8" ht="14.25" customHeight="true" spans="5:7">
      <c r="E8" s="39"/>
      <c r="F8" s="39"/>
      <c r="G8" s="39"/>
    </row>
    <row r="9" ht="6" customHeight="true" spans="1:1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ht="14.25" hidden="true" spans="1:1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ht="14.25" hidden="true" spans="1:1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ht="14.25" hidden="true" spans="1:1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</row>
    <row r="13" ht="14.25" spans="1:1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</row>
    <row r="14" ht="14.25" spans="1:1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</row>
    <row r="15" ht="14.25" spans="1:1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</row>
    <row r="16" ht="14.25" spans="1:1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ht="14.25" spans="1:1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22" ht="101.25" customHeight="true"/>
    <row r="23" ht="11.25" customHeight="true"/>
    <row r="26" ht="27" spans="6:6">
      <c r="F26" s="40"/>
    </row>
    <row r="28" ht="47.25" customHeight="true" spans="1:1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ht="35.25" spans="1:11">
      <c r="A29" s="36"/>
      <c r="B29" s="36"/>
      <c r="C29" s="36"/>
      <c r="D29" s="36"/>
      <c r="E29" s="36"/>
      <c r="F29" s="41"/>
      <c r="G29" s="36"/>
      <c r="H29" s="36"/>
      <c r="I29" s="36"/>
      <c r="J29" s="36"/>
      <c r="K29" s="36"/>
    </row>
    <row r="30" ht="35.25" spans="1:1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ht="35.25" spans="1:1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ht="35.25" spans="1:1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4" ht="14.25" spans="1:11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</row>
    <row r="35" ht="35.25" customHeight="true" spans="1:11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</row>
    <row r="36" ht="3.75" customHeight="true" spans="6:11">
      <c r="F36" s="42"/>
      <c r="G36" s="42"/>
      <c r="H36" s="42"/>
      <c r="I36" s="42"/>
      <c r="J36" s="42"/>
      <c r="K36" s="42"/>
    </row>
    <row r="37" ht="14.25" hidden="true" customHeight="true" spans="6:11">
      <c r="F37" s="42"/>
      <c r="G37" s="42"/>
      <c r="H37" s="42"/>
      <c r="I37" s="42"/>
      <c r="J37" s="42"/>
      <c r="K37" s="42"/>
    </row>
    <row r="38" ht="14.25" hidden="true" customHeight="true" spans="6:11">
      <c r="F38" s="42"/>
      <c r="G38" s="42"/>
      <c r="H38" s="42"/>
      <c r="I38" s="42"/>
      <c r="J38" s="42"/>
      <c r="K38" s="42"/>
    </row>
    <row r="39" ht="23.25" customHeight="true" spans="6:11">
      <c r="F39" s="42"/>
      <c r="G39" s="42"/>
      <c r="H39" s="42"/>
      <c r="I39" s="42"/>
      <c r="J39" s="42"/>
      <c r="K39" s="42"/>
    </row>
  </sheetData>
  <mergeCells count="7">
    <mergeCell ref="J1:K1"/>
    <mergeCell ref="A2:C2"/>
    <mergeCell ref="J2:K2"/>
    <mergeCell ref="A4:K4"/>
    <mergeCell ref="A34:K35"/>
    <mergeCell ref="E6:G8"/>
    <mergeCell ref="A9:K17"/>
  </mergeCells>
  <printOptions horizontalCentered="true" verticalCentered="true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showGridLines="0" showZeros="0" view="pageBreakPreview" zoomScale="115" zoomScaleNormal="75" zoomScaleSheetLayoutView="115" workbookViewId="0">
      <selection activeCell="A2" sqref="A2"/>
    </sheetView>
  </sheetViews>
  <sheetFormatPr defaultColWidth="8.75" defaultRowHeight="16.5"/>
  <cols>
    <col min="1" max="1" width="42.75" style="67" customWidth="true"/>
    <col min="2" max="3" width="13.75" style="67" customWidth="true"/>
    <col min="4" max="4" width="12" style="67" customWidth="true"/>
    <col min="5" max="5" width="12" style="68" customWidth="true"/>
    <col min="6" max="6" width="13.75" style="77" customWidth="true"/>
    <col min="7" max="7" width="12" style="45" customWidth="true"/>
    <col min="8" max="8" width="7" style="68" customWidth="true"/>
    <col min="9" max="9" width="9" style="67"/>
    <col min="10" max="10" width="13.375" style="67" customWidth="true"/>
    <col min="11" max="32" width="9" style="67"/>
    <col min="33" max="256" width="8.75" style="67"/>
    <col min="257" max="16384" width="8.75" style="31"/>
  </cols>
  <sheetData>
    <row r="1" s="65" customFormat="true" ht="48" customHeight="true" spans="1:8">
      <c r="A1" s="46" t="s">
        <v>1198</v>
      </c>
      <c r="B1" s="46"/>
      <c r="C1" s="46"/>
      <c r="D1" s="46"/>
      <c r="E1" s="46"/>
      <c r="F1" s="46"/>
      <c r="G1" s="46"/>
      <c r="H1" s="46"/>
    </row>
    <row r="2" s="47" customFormat="true" ht="15.75" spans="1:8">
      <c r="A2" s="47" t="s">
        <v>1199</v>
      </c>
      <c r="E2" s="55"/>
      <c r="F2" s="80"/>
      <c r="G2" s="57" t="s">
        <v>6</v>
      </c>
      <c r="H2" s="55"/>
    </row>
    <row r="3" s="59" customFormat="true" ht="33" customHeight="true" spans="1:8">
      <c r="A3" s="48" t="s">
        <v>1162</v>
      </c>
      <c r="B3" s="78" t="s">
        <v>1200</v>
      </c>
      <c r="C3" s="79"/>
      <c r="D3" s="79"/>
      <c r="E3" s="79"/>
      <c r="F3" s="58" t="s">
        <v>1201</v>
      </c>
      <c r="G3" s="58"/>
      <c r="H3" s="81"/>
    </row>
    <row r="4" s="59" customFormat="true" ht="33" customHeight="true" spans="1:8">
      <c r="A4" s="48"/>
      <c r="B4" s="48" t="s">
        <v>1202</v>
      </c>
      <c r="C4" s="48" t="s">
        <v>1203</v>
      </c>
      <c r="D4" s="48" t="s">
        <v>1204</v>
      </c>
      <c r="E4" s="48" t="s">
        <v>1205</v>
      </c>
      <c r="F4" s="82" t="s">
        <v>1202</v>
      </c>
      <c r="G4" s="60" t="s">
        <v>1206</v>
      </c>
      <c r="H4" s="81"/>
    </row>
    <row r="5" ht="23.25" customHeight="true" spans="1:11">
      <c r="A5" s="69" t="s">
        <v>1207</v>
      </c>
      <c r="B5" s="51"/>
      <c r="C5" s="70"/>
      <c r="D5" s="70"/>
      <c r="E5" s="72"/>
      <c r="F5" s="83"/>
      <c r="G5" s="61"/>
      <c r="H5" s="84"/>
      <c r="I5" s="74"/>
      <c r="J5" s="75"/>
      <c r="K5" s="75"/>
    </row>
    <row r="6" ht="23.25" customHeight="true" spans="1:11">
      <c r="A6" s="53" t="s">
        <v>1208</v>
      </c>
      <c r="B6" s="51"/>
      <c r="C6" s="70"/>
      <c r="D6" s="70"/>
      <c r="E6" s="72"/>
      <c r="F6" s="83"/>
      <c r="G6" s="61"/>
      <c r="H6" s="84"/>
      <c r="I6" s="74"/>
      <c r="J6" s="75"/>
      <c r="K6" s="75"/>
    </row>
    <row r="7" ht="23.25" customHeight="true" spans="1:11">
      <c r="A7" s="53" t="s">
        <v>1209</v>
      </c>
      <c r="B7" s="51"/>
      <c r="C7" s="70"/>
      <c r="D7" s="70"/>
      <c r="E7" s="72"/>
      <c r="F7" s="83"/>
      <c r="G7" s="61"/>
      <c r="H7" s="84"/>
      <c r="I7" s="74"/>
      <c r="J7" s="75"/>
      <c r="K7" s="75"/>
    </row>
    <row r="8" ht="23.25" customHeight="true" spans="1:11">
      <c r="A8" s="53" t="s">
        <v>1210</v>
      </c>
      <c r="B8" s="51"/>
      <c r="C8" s="70"/>
      <c r="D8" s="70"/>
      <c r="E8" s="72"/>
      <c r="F8" s="83"/>
      <c r="G8" s="61"/>
      <c r="H8" s="84"/>
      <c r="I8" s="74"/>
      <c r="J8" s="75"/>
      <c r="K8" s="75"/>
    </row>
    <row r="9" ht="23.25" customHeight="true" spans="1:11">
      <c r="A9" s="71" t="s">
        <v>1211</v>
      </c>
      <c r="B9" s="51"/>
      <c r="C9" s="70"/>
      <c r="D9" s="70"/>
      <c r="E9" s="72"/>
      <c r="F9" s="83"/>
      <c r="G9" s="61"/>
      <c r="H9" s="84"/>
      <c r="I9" s="74"/>
      <c r="J9" s="75"/>
      <c r="K9" s="75"/>
    </row>
    <row r="10" ht="23.25" customHeight="true" spans="1:11">
      <c r="A10" s="53" t="s">
        <v>1208</v>
      </c>
      <c r="B10" s="51"/>
      <c r="C10" s="70"/>
      <c r="D10" s="70"/>
      <c r="E10" s="72"/>
      <c r="F10" s="83"/>
      <c r="G10" s="61"/>
      <c r="H10" s="84"/>
      <c r="I10" s="74"/>
      <c r="J10" s="75"/>
      <c r="K10" s="75"/>
    </row>
    <row r="11" ht="23.25" customHeight="true" spans="1:11">
      <c r="A11" s="53" t="s">
        <v>1209</v>
      </c>
      <c r="B11" s="51"/>
      <c r="C11" s="70"/>
      <c r="D11" s="70"/>
      <c r="E11" s="72"/>
      <c r="F11" s="83"/>
      <c r="G11" s="61"/>
      <c r="H11" s="84"/>
      <c r="I11" s="74"/>
      <c r="J11" s="75"/>
      <c r="K11" s="75"/>
    </row>
    <row r="12" ht="23.25" customHeight="true" spans="1:11">
      <c r="A12" s="53" t="s">
        <v>1210</v>
      </c>
      <c r="B12" s="51"/>
      <c r="C12" s="70"/>
      <c r="D12" s="70"/>
      <c r="E12" s="72"/>
      <c r="F12" s="83"/>
      <c r="G12" s="61"/>
      <c r="H12" s="84"/>
      <c r="I12" s="74"/>
      <c r="J12" s="75"/>
      <c r="K12" s="75"/>
    </row>
    <row r="13" ht="23.25" customHeight="true" spans="1:11">
      <c r="A13" s="53" t="s">
        <v>1212</v>
      </c>
      <c r="B13" s="51"/>
      <c r="C13" s="70"/>
      <c r="D13" s="70"/>
      <c r="E13" s="72"/>
      <c r="F13" s="83"/>
      <c r="G13" s="61"/>
      <c r="H13" s="84"/>
      <c r="I13" s="74"/>
      <c r="J13" s="75"/>
      <c r="K13" s="75"/>
    </row>
    <row r="14" ht="23.25" customHeight="true" spans="1:11">
      <c r="A14" s="53" t="s">
        <v>1208</v>
      </c>
      <c r="B14" s="51"/>
      <c r="C14" s="70"/>
      <c r="D14" s="70"/>
      <c r="E14" s="72"/>
      <c r="F14" s="83"/>
      <c r="G14" s="61"/>
      <c r="H14" s="84"/>
      <c r="I14" s="74"/>
      <c r="J14" s="75"/>
      <c r="K14" s="75"/>
    </row>
    <row r="15" ht="23.25" customHeight="true" spans="1:11">
      <c r="A15" s="53" t="s">
        <v>1210</v>
      </c>
      <c r="B15" s="51"/>
      <c r="C15" s="70"/>
      <c r="D15" s="70"/>
      <c r="E15" s="72"/>
      <c r="F15" s="83"/>
      <c r="G15" s="61"/>
      <c r="H15" s="84"/>
      <c r="I15" s="74"/>
      <c r="J15" s="75"/>
      <c r="K15" s="75"/>
    </row>
    <row r="16" s="66" customFormat="true" ht="23.25" customHeight="true" spans="1:10">
      <c r="A16" s="53" t="s">
        <v>1213</v>
      </c>
      <c r="B16" s="51"/>
      <c r="C16" s="70"/>
      <c r="D16" s="70"/>
      <c r="E16" s="72"/>
      <c r="F16" s="83"/>
      <c r="G16" s="61"/>
      <c r="H16" s="84"/>
      <c r="J16" s="76"/>
    </row>
    <row r="17" s="66" customFormat="true" ht="23.25" customHeight="true" spans="1:8">
      <c r="A17" s="53" t="s">
        <v>1208</v>
      </c>
      <c r="B17" s="51"/>
      <c r="C17" s="70"/>
      <c r="D17" s="70"/>
      <c r="E17" s="72"/>
      <c r="F17" s="83"/>
      <c r="G17" s="61"/>
      <c r="H17" s="84"/>
    </row>
    <row r="18" s="66" customFormat="true" ht="23.25" customHeight="true" spans="1:8">
      <c r="A18" s="53" t="s">
        <v>1209</v>
      </c>
      <c r="B18" s="51"/>
      <c r="C18" s="70"/>
      <c r="D18" s="70"/>
      <c r="E18" s="72"/>
      <c r="F18" s="83"/>
      <c r="G18" s="61"/>
      <c r="H18" s="84"/>
    </row>
    <row r="19" ht="23.25" customHeight="true" spans="1:11">
      <c r="A19" s="53" t="s">
        <v>1210</v>
      </c>
      <c r="B19" s="51"/>
      <c r="C19" s="70"/>
      <c r="D19" s="70"/>
      <c r="E19" s="72"/>
      <c r="F19" s="83"/>
      <c r="G19" s="61"/>
      <c r="H19" s="84"/>
      <c r="I19" s="74"/>
      <c r="J19" s="75"/>
      <c r="K19" s="75"/>
    </row>
    <row r="20" s="66" customFormat="true" ht="23.25" customHeight="true" spans="1:8">
      <c r="A20" s="53" t="s">
        <v>1214</v>
      </c>
      <c r="B20" s="51"/>
      <c r="C20" s="70"/>
      <c r="D20" s="70"/>
      <c r="E20" s="72"/>
      <c r="F20" s="83"/>
      <c r="G20" s="61"/>
      <c r="H20" s="84"/>
    </row>
    <row r="21" s="66" customFormat="true" ht="23.25" customHeight="true" spans="1:8">
      <c r="A21" s="53" t="s">
        <v>1208</v>
      </c>
      <c r="B21" s="51"/>
      <c r="C21" s="70"/>
      <c r="D21" s="70"/>
      <c r="E21" s="72"/>
      <c r="F21" s="83"/>
      <c r="G21" s="61"/>
      <c r="H21" s="84"/>
    </row>
    <row r="22" ht="23.25" customHeight="true" spans="1:11">
      <c r="A22" s="53" t="s">
        <v>1210</v>
      </c>
      <c r="B22" s="51"/>
      <c r="C22" s="70"/>
      <c r="D22" s="70"/>
      <c r="E22" s="72"/>
      <c r="F22" s="83"/>
      <c r="G22" s="61"/>
      <c r="H22" s="84"/>
      <c r="I22" s="74"/>
      <c r="J22" s="75"/>
      <c r="K22" s="75"/>
    </row>
    <row r="23" s="66" customFormat="true" ht="23.25" customHeight="true" spans="1:8">
      <c r="A23" s="54" t="s">
        <v>1215</v>
      </c>
      <c r="B23" s="51"/>
      <c r="C23" s="70"/>
      <c r="D23" s="70"/>
      <c r="E23" s="72"/>
      <c r="F23" s="83"/>
      <c r="G23" s="61"/>
      <c r="H23" s="84"/>
    </row>
    <row r="24" s="66" customFormat="true" ht="23.25" customHeight="true" spans="1:8">
      <c r="A24" s="53" t="s">
        <v>1208</v>
      </c>
      <c r="B24" s="51"/>
      <c r="C24" s="70"/>
      <c r="D24" s="70"/>
      <c r="E24" s="72"/>
      <c r="F24" s="83"/>
      <c r="G24" s="61"/>
      <c r="H24" s="84"/>
    </row>
    <row r="25" ht="23.25" customHeight="true" spans="1:11">
      <c r="A25" s="53" t="s">
        <v>1210</v>
      </c>
      <c r="B25" s="51"/>
      <c r="C25" s="70"/>
      <c r="D25" s="70"/>
      <c r="E25" s="72"/>
      <c r="F25" s="83"/>
      <c r="G25" s="61"/>
      <c r="H25" s="84"/>
      <c r="I25" s="74"/>
      <c r="J25" s="75"/>
      <c r="K25" s="75"/>
    </row>
    <row r="26" ht="23.25" customHeight="true" spans="1:8">
      <c r="A26" s="54" t="s">
        <v>1216</v>
      </c>
      <c r="B26" s="51"/>
      <c r="C26" s="70"/>
      <c r="D26" s="70"/>
      <c r="E26" s="72"/>
      <c r="F26" s="83"/>
      <c r="G26" s="61"/>
      <c r="H26" s="84"/>
    </row>
    <row r="27" ht="23.25" customHeight="true" spans="1:8">
      <c r="A27" s="53" t="s">
        <v>1208</v>
      </c>
      <c r="B27" s="51"/>
      <c r="C27" s="70"/>
      <c r="D27" s="70"/>
      <c r="E27" s="72"/>
      <c r="F27" s="83"/>
      <c r="G27" s="61"/>
      <c r="H27" s="84"/>
    </row>
    <row r="28" ht="23.25" customHeight="true" spans="1:8">
      <c r="A28" s="53" t="s">
        <v>1209</v>
      </c>
      <c r="B28" s="51"/>
      <c r="C28" s="70"/>
      <c r="D28" s="70"/>
      <c r="E28" s="72"/>
      <c r="F28" s="83"/>
      <c r="G28" s="61"/>
      <c r="H28" s="84"/>
    </row>
    <row r="29" ht="23.25" customHeight="true" spans="1:11">
      <c r="A29" s="53" t="s">
        <v>1210</v>
      </c>
      <c r="B29" s="51"/>
      <c r="C29" s="70"/>
      <c r="D29" s="70"/>
      <c r="E29" s="72"/>
      <c r="F29" s="83"/>
      <c r="G29" s="61"/>
      <c r="H29" s="84"/>
      <c r="I29" s="74"/>
      <c r="J29" s="75"/>
      <c r="K29" s="75"/>
    </row>
    <row r="30" ht="23.25" customHeight="true" spans="1:8">
      <c r="A30" s="54" t="s">
        <v>1217</v>
      </c>
      <c r="B30" s="51"/>
      <c r="C30" s="70"/>
      <c r="D30" s="70"/>
      <c r="E30" s="72"/>
      <c r="F30" s="83"/>
      <c r="G30" s="61"/>
      <c r="H30" s="84"/>
    </row>
    <row r="31" ht="23.25" customHeight="true" spans="1:8">
      <c r="A31" s="53" t="s">
        <v>1208</v>
      </c>
      <c r="B31" s="51"/>
      <c r="C31" s="70"/>
      <c r="D31" s="70"/>
      <c r="E31" s="72"/>
      <c r="F31" s="83"/>
      <c r="G31" s="61"/>
      <c r="H31" s="84"/>
    </row>
    <row r="32" ht="23.25" customHeight="true" spans="1:8">
      <c r="A32" s="53" t="s">
        <v>1209</v>
      </c>
      <c r="B32" s="51"/>
      <c r="C32" s="70"/>
      <c r="D32" s="70"/>
      <c r="E32" s="72"/>
      <c r="F32" s="83"/>
      <c r="G32" s="61"/>
      <c r="H32" s="84"/>
    </row>
    <row r="33" ht="23.25" customHeight="true" spans="1:11">
      <c r="A33" s="53" t="s">
        <v>1210</v>
      </c>
      <c r="B33" s="51"/>
      <c r="C33" s="70"/>
      <c r="D33" s="70"/>
      <c r="E33" s="72"/>
      <c r="F33" s="83"/>
      <c r="G33" s="61"/>
      <c r="H33" s="84"/>
      <c r="I33" s="74"/>
      <c r="J33" s="75"/>
      <c r="K33" s="75"/>
    </row>
    <row r="34" ht="23.25" customHeight="true" spans="1:8">
      <c r="A34" s="53" t="s">
        <v>1218</v>
      </c>
      <c r="B34" s="51"/>
      <c r="C34" s="70"/>
      <c r="D34" s="70"/>
      <c r="E34" s="72"/>
      <c r="F34" s="83"/>
      <c r="G34" s="61"/>
      <c r="H34" s="76"/>
    </row>
    <row r="35" ht="23.25" customHeight="true" spans="1:8">
      <c r="A35" s="53" t="s">
        <v>1208</v>
      </c>
      <c r="B35" s="51"/>
      <c r="C35" s="70"/>
      <c r="D35" s="70"/>
      <c r="E35" s="72"/>
      <c r="F35" s="83"/>
      <c r="G35" s="61"/>
      <c r="H35" s="76"/>
    </row>
    <row r="36" ht="23.25" customHeight="true" spans="1:8">
      <c r="A36" s="53" t="s">
        <v>1209</v>
      </c>
      <c r="B36" s="51"/>
      <c r="C36" s="70"/>
      <c r="D36" s="70"/>
      <c r="E36" s="72"/>
      <c r="F36" s="83"/>
      <c r="G36" s="61"/>
      <c r="H36" s="76"/>
    </row>
    <row r="37" ht="23.25" customHeight="true" spans="1:11">
      <c r="A37" s="53" t="s">
        <v>1210</v>
      </c>
      <c r="B37" s="51"/>
      <c r="C37" s="70"/>
      <c r="D37" s="70"/>
      <c r="E37" s="72"/>
      <c r="F37" s="83"/>
      <c r="G37" s="61"/>
      <c r="H37" s="84"/>
      <c r="I37" s="74"/>
      <c r="J37" s="75"/>
      <c r="K37" s="75"/>
    </row>
    <row r="38" ht="24.6" customHeight="true" spans="8:8">
      <c r="H38" s="76"/>
    </row>
    <row r="39" ht="24.6" customHeight="true" spans="8:8">
      <c r="H39" s="76"/>
    </row>
    <row r="40" ht="24.6" customHeight="true" spans="8:8">
      <c r="H40" s="76"/>
    </row>
    <row r="41" ht="24.6" customHeight="true" spans="8:8">
      <c r="H41" s="76"/>
    </row>
    <row r="42" spans="8:8">
      <c r="H42" s="76"/>
    </row>
    <row r="43" spans="8:8">
      <c r="H43" s="76"/>
    </row>
    <row r="44" spans="8:8">
      <c r="H44" s="76"/>
    </row>
    <row r="45" spans="8:8">
      <c r="H45" s="76"/>
    </row>
    <row r="46" spans="8:8">
      <c r="H46" s="76"/>
    </row>
    <row r="47" spans="8:8">
      <c r="H47" s="76"/>
    </row>
  </sheetData>
  <mergeCells count="4">
    <mergeCell ref="A1:G1"/>
    <mergeCell ref="B3:E3"/>
    <mergeCell ref="F3:G3"/>
    <mergeCell ref="A3:A4"/>
  </mergeCells>
  <printOptions horizontalCentered="true" verticalCentered="true"/>
  <pageMargins left="0.275" right="0.196527777777778" top="0.393055555555556" bottom="0.0388888888888889" header="0.588888888888889" footer="0.238888888888889"/>
  <pageSetup paperSize="9" scale="80" orientation="portrait"/>
  <headerFooter alignWithMargins="0"/>
  <rowBreaks count="1" manualBreakCount="1">
    <brk id="3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showZeros="0" view="pageBreakPreview" zoomScale="115" zoomScaleNormal="75" zoomScaleSheetLayoutView="115" workbookViewId="0">
      <selection activeCell="A2" sqref="A2"/>
    </sheetView>
  </sheetViews>
  <sheetFormatPr defaultColWidth="8.75" defaultRowHeight="16.5"/>
  <cols>
    <col min="1" max="1" width="41" style="67" customWidth="true"/>
    <col min="2" max="4" width="12.925" style="67" customWidth="true"/>
    <col min="5" max="5" width="12.925" style="68" customWidth="true"/>
    <col min="6" max="7" width="13.0416666666667" style="45" customWidth="true"/>
    <col min="8" max="8" width="14.75" style="67"/>
    <col min="9" max="9" width="9.5" style="67"/>
    <col min="10" max="10" width="13.375" style="67" customWidth="true"/>
    <col min="11" max="32" width="9" style="67"/>
    <col min="33" max="256" width="8.75" style="67"/>
    <col min="257" max="16384" width="8.75" style="31"/>
  </cols>
  <sheetData>
    <row r="1" s="65" customFormat="true" ht="48" customHeight="true" spans="1:7">
      <c r="A1" s="46" t="s">
        <v>1219</v>
      </c>
      <c r="B1" s="46"/>
      <c r="C1" s="46"/>
      <c r="D1" s="46"/>
      <c r="E1" s="46"/>
      <c r="F1" s="46"/>
      <c r="G1" s="46"/>
    </row>
    <row r="2" s="47" customFormat="true" ht="15.75" spans="1:7">
      <c r="A2" s="47" t="s">
        <v>1220</v>
      </c>
      <c r="E2" s="55"/>
      <c r="F2" s="56"/>
      <c r="G2" s="57" t="s">
        <v>6</v>
      </c>
    </row>
    <row r="3" s="59" customFormat="true" ht="33" customHeight="true" spans="1:7">
      <c r="A3" s="48" t="s">
        <v>1162</v>
      </c>
      <c r="B3" s="49" t="s">
        <v>1200</v>
      </c>
      <c r="C3" s="49"/>
      <c r="D3" s="49"/>
      <c r="E3" s="49"/>
      <c r="F3" s="58" t="s">
        <v>1201</v>
      </c>
      <c r="G3" s="58"/>
    </row>
    <row r="4" s="59" customFormat="true" ht="33" customHeight="true" spans="1:7">
      <c r="A4" s="48"/>
      <c r="B4" s="48" t="s">
        <v>1202</v>
      </c>
      <c r="C4" s="48" t="s">
        <v>1203</v>
      </c>
      <c r="D4" s="48" t="s">
        <v>1204</v>
      </c>
      <c r="E4" s="48" t="s">
        <v>1205</v>
      </c>
      <c r="F4" s="48" t="s">
        <v>1202</v>
      </c>
      <c r="G4" s="60" t="s">
        <v>1206</v>
      </c>
    </row>
    <row r="5" ht="34.5" customHeight="true" spans="1:11">
      <c r="A5" s="69" t="s">
        <v>1221</v>
      </c>
      <c r="B5" s="51"/>
      <c r="C5" s="70"/>
      <c r="D5" s="70"/>
      <c r="E5" s="72"/>
      <c r="F5" s="61"/>
      <c r="G5" s="61"/>
      <c r="H5" s="73"/>
      <c r="I5" s="74"/>
      <c r="J5" s="75"/>
      <c r="K5" s="75"/>
    </row>
    <row r="6" ht="34.5" customHeight="true" spans="1:11">
      <c r="A6" s="71" t="s">
        <v>1222</v>
      </c>
      <c r="B6" s="51"/>
      <c r="C6" s="70"/>
      <c r="D6" s="70"/>
      <c r="E6" s="72"/>
      <c r="F6" s="61"/>
      <c r="G6" s="61"/>
      <c r="H6" s="73"/>
      <c r="I6" s="74"/>
      <c r="J6" s="75"/>
      <c r="K6" s="75"/>
    </row>
    <row r="7" ht="34.5" customHeight="true" spans="1:11">
      <c r="A7" s="53" t="s">
        <v>1223</v>
      </c>
      <c r="B7" s="51"/>
      <c r="C7" s="70"/>
      <c r="D7" s="70"/>
      <c r="E7" s="72"/>
      <c r="F7" s="61"/>
      <c r="G7" s="61"/>
      <c r="H7" s="73"/>
      <c r="I7" s="74"/>
      <c r="J7" s="75"/>
      <c r="K7" s="75"/>
    </row>
    <row r="8" ht="34.5" customHeight="true" spans="1:11">
      <c r="A8" s="53" t="s">
        <v>1224</v>
      </c>
      <c r="B8" s="51"/>
      <c r="C8" s="70"/>
      <c r="D8" s="70"/>
      <c r="E8" s="72"/>
      <c r="F8" s="61"/>
      <c r="G8" s="61"/>
      <c r="H8" s="73"/>
      <c r="I8" s="74"/>
      <c r="J8" s="75"/>
      <c r="K8" s="75"/>
    </row>
    <row r="9" ht="34.5" customHeight="true" spans="1:11">
      <c r="A9" s="53" t="s">
        <v>1225</v>
      </c>
      <c r="B9" s="51"/>
      <c r="C9" s="70"/>
      <c r="D9" s="70"/>
      <c r="E9" s="72"/>
      <c r="F9" s="61"/>
      <c r="G9" s="61"/>
      <c r="H9" s="73"/>
      <c r="I9" s="74"/>
      <c r="J9" s="75"/>
      <c r="K9" s="75"/>
    </row>
    <row r="10" ht="34.5" customHeight="true" spans="1:11">
      <c r="A10" s="53" t="s">
        <v>1226</v>
      </c>
      <c r="B10" s="51"/>
      <c r="C10" s="70"/>
      <c r="D10" s="70"/>
      <c r="E10" s="72"/>
      <c r="F10" s="61"/>
      <c r="G10" s="61"/>
      <c r="H10" s="73"/>
      <c r="I10" s="74"/>
      <c r="J10" s="75"/>
      <c r="K10" s="75"/>
    </row>
    <row r="11" ht="34.5" customHeight="true" spans="1:11">
      <c r="A11" s="53" t="s">
        <v>1227</v>
      </c>
      <c r="B11" s="51"/>
      <c r="C11" s="70"/>
      <c r="D11" s="70"/>
      <c r="E11" s="72"/>
      <c r="F11" s="61"/>
      <c r="G11" s="61"/>
      <c r="H11" s="73"/>
      <c r="I11" s="74"/>
      <c r="J11" s="75"/>
      <c r="K11" s="75"/>
    </row>
    <row r="12" ht="34.5" customHeight="true" spans="1:11">
      <c r="A12" s="53" t="s">
        <v>1224</v>
      </c>
      <c r="B12" s="51"/>
      <c r="C12" s="70"/>
      <c r="D12" s="70"/>
      <c r="E12" s="72"/>
      <c r="F12" s="61"/>
      <c r="G12" s="61"/>
      <c r="H12" s="73"/>
      <c r="I12" s="74"/>
      <c r="J12" s="75"/>
      <c r="K12" s="75"/>
    </row>
    <row r="13" s="66" customFormat="true" ht="34.5" customHeight="true" spans="1:10">
      <c r="A13" s="53" t="s">
        <v>1228</v>
      </c>
      <c r="B13" s="51"/>
      <c r="C13" s="70"/>
      <c r="D13" s="70"/>
      <c r="E13" s="72"/>
      <c r="F13" s="61"/>
      <c r="G13" s="61"/>
      <c r="H13" s="73"/>
      <c r="J13" s="76"/>
    </row>
    <row r="14" s="66" customFormat="true" ht="34.5" customHeight="true" spans="1:8">
      <c r="A14" s="53" t="s">
        <v>1229</v>
      </c>
      <c r="B14" s="51"/>
      <c r="C14" s="70"/>
      <c r="D14" s="70"/>
      <c r="E14" s="72"/>
      <c r="F14" s="61"/>
      <c r="G14" s="61"/>
      <c r="H14" s="73"/>
    </row>
    <row r="15" s="66" customFormat="true" ht="34.5" customHeight="true" spans="1:8">
      <c r="A15" s="53" t="s">
        <v>1230</v>
      </c>
      <c r="B15" s="51"/>
      <c r="C15" s="70"/>
      <c r="D15" s="70"/>
      <c r="E15" s="72"/>
      <c r="F15" s="61"/>
      <c r="G15" s="61"/>
      <c r="H15" s="73"/>
    </row>
    <row r="16" s="66" customFormat="true" ht="34.5" customHeight="true" spans="1:8">
      <c r="A16" s="53" t="s">
        <v>1231</v>
      </c>
      <c r="B16" s="51"/>
      <c r="C16" s="70"/>
      <c r="D16" s="70"/>
      <c r="E16" s="72"/>
      <c r="F16" s="61"/>
      <c r="G16" s="61"/>
      <c r="H16" s="73"/>
    </row>
    <row r="17" s="66" customFormat="true" ht="34.5" customHeight="true" spans="1:8">
      <c r="A17" s="53" t="s">
        <v>1232</v>
      </c>
      <c r="B17" s="51"/>
      <c r="C17" s="70"/>
      <c r="D17" s="70"/>
      <c r="E17" s="72"/>
      <c r="F17" s="61"/>
      <c r="G17" s="61"/>
      <c r="H17" s="73"/>
    </row>
    <row r="18" s="66" customFormat="true" ht="34.5" customHeight="true" spans="1:8">
      <c r="A18" s="53" t="s">
        <v>1233</v>
      </c>
      <c r="B18" s="51"/>
      <c r="C18" s="70"/>
      <c r="D18" s="70"/>
      <c r="E18" s="72"/>
      <c r="F18" s="61"/>
      <c r="G18" s="61"/>
      <c r="H18" s="73"/>
    </row>
    <row r="19" s="66" customFormat="true" ht="34.5" customHeight="true" spans="1:8">
      <c r="A19" s="53" t="s">
        <v>1234</v>
      </c>
      <c r="B19" s="51"/>
      <c r="C19" s="70"/>
      <c r="D19" s="70"/>
      <c r="E19" s="72"/>
      <c r="F19" s="61"/>
      <c r="G19" s="61"/>
      <c r="H19" s="73"/>
    </row>
    <row r="20" ht="34.5" customHeight="true" spans="1:8">
      <c r="A20" s="54" t="s">
        <v>1235</v>
      </c>
      <c r="B20" s="51"/>
      <c r="C20" s="70"/>
      <c r="D20" s="70"/>
      <c r="E20" s="72"/>
      <c r="F20" s="61"/>
      <c r="G20" s="61"/>
      <c r="H20" s="73"/>
    </row>
    <row r="21" ht="34.5" customHeight="true" spans="1:8">
      <c r="A21" s="53" t="s">
        <v>1236</v>
      </c>
      <c r="B21" s="51"/>
      <c r="C21" s="70"/>
      <c r="D21" s="70"/>
      <c r="E21" s="72"/>
      <c r="F21" s="61"/>
      <c r="G21" s="61"/>
      <c r="H21" s="73"/>
    </row>
    <row r="22" ht="34.5" customHeight="true" spans="1:8">
      <c r="A22" s="54" t="s">
        <v>1237</v>
      </c>
      <c r="B22" s="51"/>
      <c r="C22" s="70"/>
      <c r="D22" s="70"/>
      <c r="E22" s="72"/>
      <c r="F22" s="61"/>
      <c r="G22" s="61"/>
      <c r="H22" s="73"/>
    </row>
    <row r="23" ht="34.5" customHeight="true" spans="1:8">
      <c r="A23" s="54" t="s">
        <v>1238</v>
      </c>
      <c r="B23" s="51"/>
      <c r="C23" s="70"/>
      <c r="D23" s="70"/>
      <c r="E23" s="72"/>
      <c r="F23" s="61"/>
      <c r="G23" s="61"/>
      <c r="H23" s="73"/>
    </row>
    <row r="24" ht="34.5" customHeight="true" spans="1:7">
      <c r="A24" s="54" t="s">
        <v>1239</v>
      </c>
      <c r="B24" s="51"/>
      <c r="C24" s="70"/>
      <c r="D24" s="70"/>
      <c r="E24" s="72"/>
      <c r="F24" s="61"/>
      <c r="G24" s="61"/>
    </row>
    <row r="25" ht="24.6" customHeight="true"/>
    <row r="26" ht="24.6" customHeight="true"/>
    <row r="27" ht="24.6" customHeight="true"/>
    <row r="28" ht="24.6" customHeight="true"/>
    <row r="29" ht="24.6" customHeight="true"/>
    <row r="30" ht="24.6" customHeight="true"/>
    <row r="31" ht="24.6" customHeight="true"/>
    <row r="32" ht="24.6" customHeight="true"/>
  </sheetData>
  <mergeCells count="4">
    <mergeCell ref="A1:G1"/>
    <mergeCell ref="B3:E3"/>
    <mergeCell ref="F3:G3"/>
    <mergeCell ref="A3:A4"/>
  </mergeCells>
  <printOptions horizontalCentered="true" verticalCentered="true"/>
  <pageMargins left="0.235416666666667" right="0.196527777777778" top="0.275" bottom="0.15625" header="0.588888888888889" footer="0.238888888888889"/>
  <pageSetup paperSize="9" scale="80" orientation="portrait"/>
  <headerFooter alignWithMargins="0"/>
  <rowBreaks count="1" manualBreakCount="1">
    <brk id="2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view="pageBreakPreview" zoomScaleNormal="100" zoomScaleSheetLayoutView="100" workbookViewId="0">
      <selection activeCell="C12" sqref="C12"/>
    </sheetView>
  </sheetViews>
  <sheetFormatPr defaultColWidth="8.75" defaultRowHeight="15.75"/>
  <cols>
    <col min="1" max="1" width="49.375" style="31" customWidth="true"/>
    <col min="2" max="3" width="15.75" style="31" customWidth="true"/>
    <col min="4" max="5" width="15.125" style="31" customWidth="true"/>
    <col min="6" max="6" width="15.75" style="45" customWidth="true"/>
    <col min="7" max="7" width="15.125" style="45" customWidth="true"/>
    <col min="8" max="8" width="13.375" style="31"/>
    <col min="9" max="16384" width="8.75" style="31"/>
  </cols>
  <sheetData>
    <row r="1" ht="48" customHeight="true" spans="1:7">
      <c r="A1" s="46" t="s">
        <v>1240</v>
      </c>
      <c r="B1" s="46"/>
      <c r="C1" s="46"/>
      <c r="D1" s="46"/>
      <c r="E1" s="46"/>
      <c r="F1" s="46"/>
      <c r="G1" s="46"/>
    </row>
    <row r="2" spans="1:7">
      <c r="A2" s="47" t="s">
        <v>1241</v>
      </c>
      <c r="B2" s="47"/>
      <c r="C2" s="47"/>
      <c r="D2" s="47"/>
      <c r="E2" s="55"/>
      <c r="F2" s="56"/>
      <c r="G2" s="57" t="s">
        <v>6</v>
      </c>
    </row>
    <row r="3" ht="34.5" customHeight="true" spans="1:8">
      <c r="A3" s="48" t="s">
        <v>1162</v>
      </c>
      <c r="B3" s="49" t="s">
        <v>1200</v>
      </c>
      <c r="C3" s="49"/>
      <c r="D3" s="49"/>
      <c r="E3" s="49"/>
      <c r="F3" s="58" t="s">
        <v>1201</v>
      </c>
      <c r="G3" s="58"/>
      <c r="H3" s="59"/>
    </row>
    <row r="4" ht="34.5" customHeight="true" spans="1:8">
      <c r="A4" s="48"/>
      <c r="B4" s="48" t="s">
        <v>1202</v>
      </c>
      <c r="C4" s="48" t="s">
        <v>1203</v>
      </c>
      <c r="D4" s="48" t="s">
        <v>1242</v>
      </c>
      <c r="E4" s="48" t="s">
        <v>1205</v>
      </c>
      <c r="F4" s="48" t="s">
        <v>1202</v>
      </c>
      <c r="G4" s="60" t="s">
        <v>1206</v>
      </c>
      <c r="H4" s="59"/>
    </row>
    <row r="5" ht="42" customHeight="true" spans="1:9">
      <c r="A5" s="50" t="s">
        <v>1243</v>
      </c>
      <c r="B5" s="51"/>
      <c r="C5" s="52"/>
      <c r="D5" s="52"/>
      <c r="E5" s="52"/>
      <c r="F5" s="61"/>
      <c r="G5" s="61"/>
      <c r="H5" s="62"/>
      <c r="I5" s="64"/>
    </row>
    <row r="6" ht="42" customHeight="true" spans="1:9">
      <c r="A6" s="50" t="s">
        <v>1244</v>
      </c>
      <c r="B6" s="51"/>
      <c r="C6" s="52"/>
      <c r="D6" s="52"/>
      <c r="E6" s="52"/>
      <c r="F6" s="61"/>
      <c r="G6" s="61"/>
      <c r="H6" s="62"/>
      <c r="I6" s="64"/>
    </row>
    <row r="7" ht="42" customHeight="true" spans="1:8">
      <c r="A7" s="53" t="s">
        <v>1245</v>
      </c>
      <c r="B7" s="51"/>
      <c r="C7" s="52"/>
      <c r="D7" s="52"/>
      <c r="E7" s="52"/>
      <c r="F7" s="61"/>
      <c r="G7" s="61"/>
      <c r="H7" s="63"/>
    </row>
    <row r="8" ht="42" customHeight="true" spans="1:8">
      <c r="A8" s="53" t="s">
        <v>1246</v>
      </c>
      <c r="B8" s="51"/>
      <c r="C8" s="52"/>
      <c r="D8" s="52"/>
      <c r="E8" s="52"/>
      <c r="F8" s="61"/>
      <c r="G8" s="61"/>
      <c r="H8" s="63"/>
    </row>
    <row r="9" ht="42" customHeight="true" spans="1:8">
      <c r="A9" s="53" t="s">
        <v>1247</v>
      </c>
      <c r="B9" s="51"/>
      <c r="C9" s="52"/>
      <c r="D9" s="52"/>
      <c r="E9" s="52"/>
      <c r="F9" s="61"/>
      <c r="G9" s="61"/>
      <c r="H9" s="63"/>
    </row>
    <row r="10" ht="42" customHeight="true" spans="1:8">
      <c r="A10" s="53" t="s">
        <v>1248</v>
      </c>
      <c r="B10" s="51"/>
      <c r="C10" s="52"/>
      <c r="D10" s="52"/>
      <c r="E10" s="52"/>
      <c r="F10" s="61"/>
      <c r="G10" s="61"/>
      <c r="H10" s="63"/>
    </row>
    <row r="11" ht="42" customHeight="true" spans="1:8">
      <c r="A11" s="53" t="s">
        <v>1249</v>
      </c>
      <c r="B11" s="51"/>
      <c r="C11" s="52"/>
      <c r="D11" s="52"/>
      <c r="E11" s="52"/>
      <c r="F11" s="61"/>
      <c r="G11" s="61"/>
      <c r="H11" s="63"/>
    </row>
    <row r="12" ht="42" customHeight="true" spans="1:8">
      <c r="A12" s="53" t="s">
        <v>1250</v>
      </c>
      <c r="B12" s="51"/>
      <c r="C12" s="52"/>
      <c r="D12" s="52"/>
      <c r="E12" s="52"/>
      <c r="F12" s="61"/>
      <c r="G12" s="61"/>
      <c r="H12" s="63"/>
    </row>
    <row r="13" ht="42" customHeight="true" spans="1:8">
      <c r="A13" s="53" t="s">
        <v>1251</v>
      </c>
      <c r="B13" s="51"/>
      <c r="C13" s="52"/>
      <c r="D13" s="52"/>
      <c r="E13" s="52"/>
      <c r="F13" s="61"/>
      <c r="G13" s="61"/>
      <c r="H13" s="63"/>
    </row>
    <row r="14" ht="42" customHeight="true" spans="1:8">
      <c r="A14" s="53" t="s">
        <v>1252</v>
      </c>
      <c r="B14" s="51"/>
      <c r="C14" s="52"/>
      <c r="D14" s="52"/>
      <c r="E14" s="52"/>
      <c r="F14" s="61"/>
      <c r="G14" s="61"/>
      <c r="H14" s="63"/>
    </row>
    <row r="15" ht="42" customHeight="true" spans="1:8">
      <c r="A15" s="54" t="s">
        <v>1253</v>
      </c>
      <c r="B15" s="51"/>
      <c r="C15" s="52"/>
      <c r="D15" s="52"/>
      <c r="E15" s="52"/>
      <c r="F15" s="61"/>
      <c r="G15" s="61"/>
      <c r="H15" s="63"/>
    </row>
    <row r="16" ht="42" customHeight="true" spans="1:8">
      <c r="A16" s="54" t="s">
        <v>1254</v>
      </c>
      <c r="B16" s="51"/>
      <c r="C16" s="52"/>
      <c r="D16" s="52"/>
      <c r="E16" s="52"/>
      <c r="F16" s="61"/>
      <c r="G16" s="61"/>
      <c r="H16" s="63"/>
    </row>
    <row r="17" ht="42" customHeight="true" spans="1:8">
      <c r="A17" s="54" t="s">
        <v>1255</v>
      </c>
      <c r="B17" s="51"/>
      <c r="C17" s="52"/>
      <c r="D17" s="52"/>
      <c r="E17" s="52"/>
      <c r="F17" s="61"/>
      <c r="G17" s="61"/>
      <c r="H17" s="63"/>
    </row>
    <row r="18" ht="42" customHeight="true" spans="1:8">
      <c r="A18" s="54" t="s">
        <v>1256</v>
      </c>
      <c r="B18" s="51"/>
      <c r="C18" s="52"/>
      <c r="D18" s="52"/>
      <c r="E18" s="52"/>
      <c r="F18" s="61"/>
      <c r="G18" s="61"/>
      <c r="H18" s="63"/>
    </row>
    <row r="19" ht="42" customHeight="true" spans="1:8">
      <c r="A19" s="54" t="s">
        <v>1257</v>
      </c>
      <c r="B19" s="51"/>
      <c r="C19" s="52"/>
      <c r="D19" s="52"/>
      <c r="E19" s="52"/>
      <c r="F19" s="61"/>
      <c r="G19" s="61"/>
      <c r="H19" s="63"/>
    </row>
    <row r="20" ht="42" customHeight="true" spans="1:8">
      <c r="A20" s="54" t="s">
        <v>1258</v>
      </c>
      <c r="B20" s="51"/>
      <c r="C20" s="52"/>
      <c r="D20" s="52"/>
      <c r="E20" s="52"/>
      <c r="F20" s="61"/>
      <c r="G20" s="61"/>
      <c r="H20" s="63"/>
    </row>
    <row r="21" ht="42" customHeight="true" spans="1:7">
      <c r="A21" s="54" t="s">
        <v>1259</v>
      </c>
      <c r="B21" s="51"/>
      <c r="C21" s="52"/>
      <c r="D21" s="52"/>
      <c r="E21" s="52"/>
      <c r="F21" s="61"/>
      <c r="G21" s="61"/>
    </row>
    <row r="22" ht="42" customHeight="true" spans="1:7">
      <c r="A22" s="54" t="s">
        <v>1260</v>
      </c>
      <c r="B22" s="51"/>
      <c r="C22" s="52"/>
      <c r="D22" s="52"/>
      <c r="E22" s="52"/>
      <c r="F22" s="61"/>
      <c r="G22" s="61"/>
    </row>
  </sheetData>
  <mergeCells count="4">
    <mergeCell ref="A1:G1"/>
    <mergeCell ref="B3:E3"/>
    <mergeCell ref="F3:G3"/>
    <mergeCell ref="A3:A4"/>
  </mergeCells>
  <printOptions horizontalCentered="true" verticalCentered="true"/>
  <pageMargins left="0.588888888888889" right="0.588888888888889" top="0.788888888888889" bottom="0.788888888888889" header="0.588888888888889" footer="0.238888888888889"/>
  <pageSetup paperSize="9" scale="64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39"/>
  <sheetViews>
    <sheetView showGridLines="0" view="pageBreakPreview" zoomScale="55" zoomScaleNormal="50" zoomScaleSheetLayoutView="55" workbookViewId="0">
      <selection activeCell="S7" sqref="S7"/>
    </sheetView>
  </sheetViews>
  <sheetFormatPr defaultColWidth="8.75" defaultRowHeight="15.75"/>
  <cols>
    <col min="1" max="5" width="9" style="30"/>
    <col min="6" max="6" width="26.375" style="30"/>
    <col min="7" max="32" width="9" style="30"/>
    <col min="33" max="256" width="8.75" style="30"/>
    <col min="257" max="16384" width="8.75" style="31"/>
  </cols>
  <sheetData>
    <row r="1" spans="10:11">
      <c r="J1" s="43"/>
      <c r="K1" s="43"/>
    </row>
    <row r="2" ht="71.25" customHeight="true" spans="1:11">
      <c r="A2" s="32"/>
      <c r="B2" s="32"/>
      <c r="C2" s="32"/>
      <c r="D2" s="33"/>
      <c r="E2" s="33"/>
      <c r="J2" s="44"/>
      <c r="K2" s="44"/>
    </row>
    <row r="3" ht="71.25" customHeight="true" spans="1:11">
      <c r="A3" s="32"/>
      <c r="B3" s="32"/>
      <c r="C3" s="32"/>
      <c r="D3" s="33"/>
      <c r="E3" s="33"/>
      <c r="J3" s="44"/>
      <c r="K3" s="44"/>
    </row>
    <row r="4" ht="157.5" customHeight="true" spans="1:11">
      <c r="A4" s="34" t="s">
        <v>1261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6" ht="14.25" customHeight="true" spans="5:7">
      <c r="E6" s="39"/>
      <c r="F6" s="39"/>
      <c r="G6" s="39"/>
    </row>
    <row r="7" ht="14.25" customHeight="true" spans="5:7">
      <c r="E7" s="39"/>
      <c r="F7" s="39"/>
      <c r="G7" s="39"/>
    </row>
    <row r="8" ht="14.25" customHeight="true" spans="5:7">
      <c r="E8" s="39"/>
      <c r="F8" s="39"/>
      <c r="G8" s="39"/>
    </row>
    <row r="9" ht="6" customHeight="true" spans="1:1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ht="14.25" hidden="true" spans="1:1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ht="14.25" hidden="true" spans="1:1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ht="14.25" hidden="true" spans="1:1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</row>
    <row r="13" ht="14.25" spans="1:1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</row>
    <row r="14" ht="14.25" spans="1:1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</row>
    <row r="15" ht="14.25" spans="1:1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</row>
    <row r="16" ht="14.25" spans="1:1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ht="14.25" spans="1:1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22" ht="101.25" customHeight="true"/>
    <row r="23" ht="11.25" customHeight="true"/>
    <row r="26" ht="27" spans="6:6">
      <c r="F26" s="40"/>
    </row>
    <row r="28" ht="47.25" customHeight="true" spans="1:1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ht="35.25" spans="1:11">
      <c r="A29" s="36"/>
      <c r="B29" s="36"/>
      <c r="C29" s="36"/>
      <c r="D29" s="36"/>
      <c r="E29" s="36"/>
      <c r="F29" s="41"/>
      <c r="G29" s="36"/>
      <c r="H29" s="36"/>
      <c r="I29" s="36"/>
      <c r="J29" s="36"/>
      <c r="K29" s="36"/>
    </row>
    <row r="30" ht="35.25" spans="1:1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ht="35.25" spans="1:1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ht="35.25" spans="1:1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4" ht="14.25" spans="1:11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</row>
    <row r="35" ht="35.25" customHeight="true" spans="1:11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</row>
    <row r="36" ht="3.75" customHeight="true" spans="6:11">
      <c r="F36" s="42"/>
      <c r="G36" s="42"/>
      <c r="H36" s="42"/>
      <c r="I36" s="42"/>
      <c r="J36" s="42"/>
      <c r="K36" s="42"/>
    </row>
    <row r="37" ht="14.25" hidden="true" customHeight="true" spans="6:11">
      <c r="F37" s="42"/>
      <c r="G37" s="42"/>
      <c r="H37" s="42"/>
      <c r="I37" s="42"/>
      <c r="J37" s="42"/>
      <c r="K37" s="42"/>
    </row>
    <row r="38" ht="14.25" hidden="true" customHeight="true" spans="6:11">
      <c r="F38" s="42"/>
      <c r="G38" s="42"/>
      <c r="H38" s="42"/>
      <c r="I38" s="42"/>
      <c r="J38" s="42"/>
      <c r="K38" s="42"/>
    </row>
    <row r="39" ht="23.25" customHeight="true" spans="6:11">
      <c r="F39" s="42"/>
      <c r="G39" s="42"/>
      <c r="H39" s="42"/>
      <c r="I39" s="42"/>
      <c r="J39" s="42"/>
      <c r="K39" s="42"/>
    </row>
  </sheetData>
  <mergeCells count="7">
    <mergeCell ref="J1:K1"/>
    <mergeCell ref="A2:C2"/>
    <mergeCell ref="J2:K2"/>
    <mergeCell ref="A4:K4"/>
    <mergeCell ref="A34:K35"/>
    <mergeCell ref="E6:G8"/>
    <mergeCell ref="A9:K17"/>
  </mergeCells>
  <printOptions horizontalCentered="true" verticalCentered="true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Zeros="0" view="pageBreakPreview" zoomScaleNormal="100" zoomScaleSheetLayoutView="100" workbookViewId="0">
      <pane xSplit="1" ySplit="5" topLeftCell="B6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5.75"/>
  <cols>
    <col min="1" max="1" width="31.75" style="1" customWidth="true"/>
    <col min="2" max="5" width="15.5" style="1" customWidth="true"/>
    <col min="6" max="256" width="9" style="1"/>
    <col min="257" max="16384" width="9" style="2"/>
  </cols>
  <sheetData>
    <row r="1" ht="36" customHeight="true" spans="1:5">
      <c r="A1" s="3" t="s">
        <v>1262</v>
      </c>
      <c r="B1" s="3"/>
      <c r="C1" s="3"/>
      <c r="D1" s="3"/>
      <c r="E1" s="3"/>
    </row>
    <row r="2" ht="20.1" customHeight="true" spans="1:5">
      <c r="A2" s="4" t="s">
        <v>1263</v>
      </c>
      <c r="B2" s="3"/>
      <c r="C2" s="3"/>
      <c r="D2" s="3"/>
      <c r="E2" s="17" t="s">
        <v>6</v>
      </c>
    </row>
    <row r="3" ht="21.95" customHeight="true" spans="1:5">
      <c r="A3" s="20" t="s">
        <v>69</v>
      </c>
      <c r="B3" s="21" t="s">
        <v>1264</v>
      </c>
      <c r="C3" s="6" t="s">
        <v>1265</v>
      </c>
      <c r="D3" s="6" t="s">
        <v>1266</v>
      </c>
      <c r="E3" s="6" t="s">
        <v>1267</v>
      </c>
    </row>
    <row r="4" ht="21.95" customHeight="true" spans="1:5">
      <c r="A4" s="22" t="s">
        <v>1268</v>
      </c>
      <c r="B4" s="23">
        <f>B5+B23+B24+B25+B26</f>
        <v>14763</v>
      </c>
      <c r="C4" s="23">
        <f>C5+C23+C24+C25+C26</f>
        <v>300</v>
      </c>
      <c r="D4" s="23">
        <f>D5+D23+D24+D25+D26</f>
        <v>0</v>
      </c>
      <c r="E4" s="23">
        <f>E5+E23+E24+E25+E26</f>
        <v>500</v>
      </c>
    </row>
    <row r="5" ht="22.5" customHeight="true" spans="1:5">
      <c r="A5" s="24" t="s">
        <v>1269</v>
      </c>
      <c r="B5" s="23">
        <f>SUM(B6:B22)</f>
        <v>0</v>
      </c>
      <c r="C5" s="23">
        <f>SUM(C6:C22)</f>
        <v>300</v>
      </c>
      <c r="D5" s="23">
        <f>SUM(D6:D22)</f>
        <v>0</v>
      </c>
      <c r="E5" s="23">
        <f>SUM(E6:E22)</f>
        <v>500</v>
      </c>
    </row>
    <row r="6" ht="21.95" customHeight="true" spans="1:5">
      <c r="A6" s="24" t="s">
        <v>1270</v>
      </c>
      <c r="B6" s="23"/>
      <c r="C6" s="23"/>
      <c r="D6" s="23"/>
      <c r="E6" s="23"/>
    </row>
    <row r="7" ht="21.95" customHeight="true" spans="1:5">
      <c r="A7" s="25" t="s">
        <v>1271</v>
      </c>
      <c r="B7" s="23"/>
      <c r="C7" s="23"/>
      <c r="D7" s="23"/>
      <c r="E7" s="23"/>
    </row>
    <row r="8" ht="21.95" customHeight="true" spans="1:5">
      <c r="A8" s="25" t="s">
        <v>1272</v>
      </c>
      <c r="B8" s="23"/>
      <c r="C8" s="23"/>
      <c r="D8" s="23"/>
      <c r="E8" s="23"/>
    </row>
    <row r="9" ht="21.95" customHeight="true" spans="1:5">
      <c r="A9" s="25" t="s">
        <v>1273</v>
      </c>
      <c r="B9" s="23"/>
      <c r="C9" s="23"/>
      <c r="D9" s="23"/>
      <c r="E9" s="23"/>
    </row>
    <row r="10" ht="21.95" customHeight="true" spans="1:5">
      <c r="A10" s="25" t="s">
        <v>1274</v>
      </c>
      <c r="B10" s="23"/>
      <c r="C10" s="23"/>
      <c r="D10" s="23"/>
      <c r="E10" s="23"/>
    </row>
    <row r="11" ht="21.95" customHeight="true" spans="1:5">
      <c r="A11" s="25" t="s">
        <v>1275</v>
      </c>
      <c r="B11" s="23"/>
      <c r="C11" s="23"/>
      <c r="D11" s="23"/>
      <c r="E11" s="23"/>
    </row>
    <row r="12" ht="21.95" customHeight="true" spans="1:5">
      <c r="A12" s="25" t="s">
        <v>1276</v>
      </c>
      <c r="B12" s="23"/>
      <c r="C12" s="23"/>
      <c r="D12" s="23"/>
      <c r="E12" s="23"/>
    </row>
    <row r="13" ht="21.95" customHeight="true" spans="1:5">
      <c r="A13" s="25" t="s">
        <v>1277</v>
      </c>
      <c r="B13" s="23"/>
      <c r="C13" s="23"/>
      <c r="D13" s="23"/>
      <c r="E13" s="23"/>
    </row>
    <row r="14" ht="21.95" customHeight="true" spans="1:12">
      <c r="A14" s="25" t="s">
        <v>1278</v>
      </c>
      <c r="B14" s="23"/>
      <c r="C14" s="26">
        <v>0</v>
      </c>
      <c r="D14" s="26">
        <v>0</v>
      </c>
      <c r="E14" s="23"/>
      <c r="L14" s="2"/>
    </row>
    <row r="15" ht="21.95" customHeight="true" spans="1:5">
      <c r="A15" s="25" t="s">
        <v>1279</v>
      </c>
      <c r="B15" s="23"/>
      <c r="C15" s="23"/>
      <c r="D15" s="23"/>
      <c r="E15" s="23"/>
    </row>
    <row r="16" ht="21.95" customHeight="true" spans="1:5">
      <c r="A16" s="27" t="s">
        <v>1280</v>
      </c>
      <c r="B16" s="23"/>
      <c r="C16" s="23"/>
      <c r="D16" s="23"/>
      <c r="E16" s="23"/>
    </row>
    <row r="17" ht="21.95" customHeight="true" spans="1:5">
      <c r="A17" s="27" t="s">
        <v>1281</v>
      </c>
      <c r="B17" s="23"/>
      <c r="C17" s="23"/>
      <c r="D17" s="23"/>
      <c r="E17" s="23"/>
    </row>
    <row r="18" ht="21.95" customHeight="true" spans="1:5">
      <c r="A18" s="27" t="s">
        <v>1282</v>
      </c>
      <c r="B18" s="23"/>
      <c r="C18" s="23"/>
      <c r="D18" s="23"/>
      <c r="E18" s="23"/>
    </row>
    <row r="19" ht="21.95" customHeight="true" spans="1:5">
      <c r="A19" s="25" t="s">
        <v>1283</v>
      </c>
      <c r="B19" s="23"/>
      <c r="C19" s="23"/>
      <c r="D19" s="23"/>
      <c r="E19" s="23"/>
    </row>
    <row r="20" ht="21.95" customHeight="true" spans="1:5">
      <c r="A20" s="25" t="s">
        <v>1284</v>
      </c>
      <c r="B20" s="23"/>
      <c r="C20" s="23"/>
      <c r="D20" s="23"/>
      <c r="E20" s="23"/>
    </row>
    <row r="21" ht="22.5" customHeight="true" spans="1:5">
      <c r="A21" s="25" t="s">
        <v>1285</v>
      </c>
      <c r="B21" s="23"/>
      <c r="C21" s="23"/>
      <c r="D21" s="23"/>
      <c r="E21" s="23"/>
    </row>
    <row r="22" ht="21.95" customHeight="true" spans="1:5">
      <c r="A22" s="25" t="s">
        <v>1286</v>
      </c>
      <c r="B22" s="23">
        <v>0</v>
      </c>
      <c r="C22" s="26">
        <v>300</v>
      </c>
      <c r="D22" s="26">
        <v>0</v>
      </c>
      <c r="E22" s="23">
        <v>500</v>
      </c>
    </row>
    <row r="23" ht="21.95" customHeight="true" spans="1:5">
      <c r="A23" s="24" t="s">
        <v>1287</v>
      </c>
      <c r="B23" s="23"/>
      <c r="C23" s="23"/>
      <c r="D23" s="23"/>
      <c r="E23" s="23"/>
    </row>
    <row r="24" ht="21.95" customHeight="true" spans="1:5">
      <c r="A24" s="24" t="s">
        <v>1288</v>
      </c>
      <c r="B24" s="23">
        <v>10969</v>
      </c>
      <c r="C24" s="23"/>
      <c r="D24" s="23"/>
      <c r="E24" s="23">
        <v>0</v>
      </c>
    </row>
    <row r="25" ht="21.95" customHeight="true" spans="1:5">
      <c r="A25" s="24" t="s">
        <v>1289</v>
      </c>
      <c r="B25" s="23"/>
      <c r="C25" s="23"/>
      <c r="D25" s="23"/>
      <c r="E25" s="23"/>
    </row>
    <row r="26" ht="21.95" customHeight="true" spans="1:5">
      <c r="A26" s="24" t="s">
        <v>1290</v>
      </c>
      <c r="B26" s="23">
        <v>3794</v>
      </c>
      <c r="C26" s="23"/>
      <c r="D26" s="23"/>
      <c r="E26" s="23">
        <v>0</v>
      </c>
    </row>
    <row r="27" ht="21.95" customHeight="true" spans="1:5">
      <c r="A27" s="28" t="s">
        <v>1268</v>
      </c>
      <c r="B27" s="23"/>
      <c r="C27" s="23"/>
      <c r="D27" s="23"/>
      <c r="E27" s="23"/>
    </row>
    <row r="28" ht="21.95" customHeight="true" spans="1:5">
      <c r="A28" s="29" t="s">
        <v>1291</v>
      </c>
      <c r="B28" s="23"/>
      <c r="C28" s="23">
        <v>48.4</v>
      </c>
      <c r="D28" s="23"/>
      <c r="E28" s="23"/>
    </row>
    <row r="29" ht="21.95" customHeight="true" spans="1:5">
      <c r="A29" s="29" t="s">
        <v>1292</v>
      </c>
      <c r="B29" s="23"/>
      <c r="C29" s="23"/>
      <c r="D29" s="23"/>
      <c r="E29" s="23"/>
    </row>
    <row r="30" ht="21.95" customHeight="true" spans="1:5">
      <c r="A30" s="28" t="s">
        <v>1293</v>
      </c>
      <c r="B30" s="23">
        <f>B4+B28+B29</f>
        <v>14763</v>
      </c>
      <c r="C30" s="23">
        <f>C4+C28+C29</f>
        <v>348.4</v>
      </c>
      <c r="D30" s="23">
        <f>D4+D28+D29</f>
        <v>0</v>
      </c>
      <c r="E30" s="23">
        <f>E4+E28+E29</f>
        <v>500</v>
      </c>
    </row>
  </sheetData>
  <mergeCells count="1">
    <mergeCell ref="A1:E1"/>
  </mergeCells>
  <pageMargins left="0.511805555555556" right="0.511805555555556" top="0.747916666666667" bottom="0.747916666666667" header="0.313888888888889" footer="0.313888888888889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showZeros="0" workbookViewId="0">
      <pane xSplit="1" ySplit="3" topLeftCell="B4" activePane="bottomRight" state="frozen"/>
      <selection/>
      <selection pane="topRight"/>
      <selection pane="bottomLeft"/>
      <selection pane="bottomRight" activeCell="C12" sqref="C12"/>
    </sheetView>
  </sheetViews>
  <sheetFormatPr defaultColWidth="9" defaultRowHeight="15.75"/>
  <cols>
    <col min="1" max="1" width="42.5" style="1" customWidth="true"/>
    <col min="2" max="5" width="16.25" style="1" customWidth="true"/>
    <col min="6" max="256" width="9" style="1"/>
    <col min="257" max="16384" width="9" style="2"/>
  </cols>
  <sheetData>
    <row r="1" ht="28.5" customHeight="true" spans="1:5">
      <c r="A1" s="3" t="s">
        <v>1294</v>
      </c>
      <c r="B1" s="3"/>
      <c r="C1" s="3"/>
      <c r="D1" s="3"/>
      <c r="E1" s="3"/>
    </row>
    <row r="2" ht="20.1" customHeight="true" spans="1:5">
      <c r="A2" s="4" t="s">
        <v>1295</v>
      </c>
      <c r="B2" s="3"/>
      <c r="C2" s="3"/>
      <c r="D2" s="3"/>
      <c r="E2" s="17" t="s">
        <v>6</v>
      </c>
    </row>
    <row r="3" ht="24.75" customHeight="true" spans="1:5">
      <c r="A3" s="5" t="s">
        <v>69</v>
      </c>
      <c r="B3" s="6" t="s">
        <v>1264</v>
      </c>
      <c r="C3" s="6" t="s">
        <v>1265</v>
      </c>
      <c r="D3" s="6" t="s">
        <v>1266</v>
      </c>
      <c r="E3" s="6" t="s">
        <v>1267</v>
      </c>
    </row>
    <row r="4" ht="24.75" customHeight="true" spans="1:5">
      <c r="A4" s="7" t="s">
        <v>1296</v>
      </c>
      <c r="B4" s="8">
        <f>B5+B12+B18+B19+B20</f>
        <v>14763</v>
      </c>
      <c r="C4" s="9">
        <f>C5+C12+C18+C19+C20</f>
        <v>48.4</v>
      </c>
      <c r="D4" s="8">
        <f>D5+D12+D18+D19+D20</f>
        <v>0</v>
      </c>
      <c r="E4" s="8">
        <f>E5+E12+E18+E19+E20</f>
        <v>500</v>
      </c>
    </row>
    <row r="5" ht="27" customHeight="true" spans="1:5">
      <c r="A5" s="10" t="s">
        <v>1297</v>
      </c>
      <c r="B5" s="11">
        <f>SUM(B6:B11)</f>
        <v>0</v>
      </c>
      <c r="C5" s="12">
        <f>SUM(C6:C11)</f>
        <v>48.4</v>
      </c>
      <c r="D5" s="11">
        <f>SUM(D6:D11)</f>
        <v>0</v>
      </c>
      <c r="E5" s="11">
        <f>SUM(E6:E11)</f>
        <v>0</v>
      </c>
    </row>
    <row r="6" ht="24.75" customHeight="true" spans="1:5">
      <c r="A6" s="10" t="s">
        <v>1298</v>
      </c>
      <c r="B6" s="13"/>
      <c r="C6" s="13"/>
      <c r="D6" s="13"/>
      <c r="E6" s="13"/>
    </row>
    <row r="7" ht="24.75" customHeight="true" spans="1:5">
      <c r="A7" s="10" t="s">
        <v>1299</v>
      </c>
      <c r="B7" s="13"/>
      <c r="C7" s="13"/>
      <c r="D7" s="13"/>
      <c r="E7" s="13"/>
    </row>
    <row r="8" ht="24.75" customHeight="true" spans="1:5">
      <c r="A8" s="14" t="s">
        <v>1300</v>
      </c>
      <c r="B8" s="13"/>
      <c r="C8" s="13"/>
      <c r="D8" s="13"/>
      <c r="E8" s="13"/>
    </row>
    <row r="9" ht="24.75" customHeight="true" spans="1:5">
      <c r="A9" s="14" t="s">
        <v>1301</v>
      </c>
      <c r="B9" s="13"/>
      <c r="C9" s="15">
        <v>48.4</v>
      </c>
      <c r="D9" s="13"/>
      <c r="E9" s="13"/>
    </row>
    <row r="10" ht="24.75" customHeight="true" spans="1:5">
      <c r="A10" s="14" t="s">
        <v>1302</v>
      </c>
      <c r="B10" s="13"/>
      <c r="C10" s="13"/>
      <c r="D10" s="13"/>
      <c r="E10" s="13"/>
    </row>
    <row r="11" ht="24.75" customHeight="true" spans="1:5">
      <c r="A11" s="14" t="s">
        <v>1303</v>
      </c>
      <c r="B11" s="11"/>
      <c r="C11" s="11"/>
      <c r="D11" s="11"/>
      <c r="E11" s="11">
        <v>0</v>
      </c>
    </row>
    <row r="12" ht="24.75" customHeight="true" spans="1:5">
      <c r="A12" s="10" t="s">
        <v>1304</v>
      </c>
      <c r="B12" s="11">
        <f>SUM(B13:B17)</f>
        <v>0</v>
      </c>
      <c r="C12" s="11">
        <f>SUM(C13:C17)</f>
        <v>0</v>
      </c>
      <c r="D12" s="11">
        <f>SUM(D13:D17)</f>
        <v>0</v>
      </c>
      <c r="E12" s="11">
        <f>SUM(E13:E17)</f>
        <v>0</v>
      </c>
    </row>
    <row r="13" ht="24.75" customHeight="true" spans="1:5">
      <c r="A13" s="14" t="s">
        <v>1305</v>
      </c>
      <c r="B13" s="13"/>
      <c r="C13" s="13"/>
      <c r="D13" s="13"/>
      <c r="E13" s="13"/>
    </row>
    <row r="14" ht="24.75" customHeight="true" spans="1:5">
      <c r="A14" s="14" t="s">
        <v>1306</v>
      </c>
      <c r="B14" s="13"/>
      <c r="C14" s="13"/>
      <c r="D14" s="13"/>
      <c r="E14" s="13"/>
    </row>
    <row r="15" ht="24.75" customHeight="true" spans="1:5">
      <c r="A15" s="14" t="s">
        <v>1307</v>
      </c>
      <c r="B15" s="13"/>
      <c r="C15" s="13"/>
      <c r="D15" s="13"/>
      <c r="E15" s="13"/>
    </row>
    <row r="16" ht="24.75" customHeight="true" spans="1:5">
      <c r="A16" s="14" t="s">
        <v>1308</v>
      </c>
      <c r="B16" s="13"/>
      <c r="C16" s="13"/>
      <c r="D16" s="13"/>
      <c r="E16" s="13"/>
    </row>
    <row r="17" ht="24.75" customHeight="true" spans="1:5">
      <c r="A17" s="14" t="s">
        <v>1309</v>
      </c>
      <c r="B17" s="13"/>
      <c r="C17" s="13"/>
      <c r="D17" s="13"/>
      <c r="E17" s="13"/>
    </row>
    <row r="18" ht="24.75" customHeight="true" spans="1:5">
      <c r="A18" s="14" t="s">
        <v>1310</v>
      </c>
      <c r="B18" s="13"/>
      <c r="C18" s="13"/>
      <c r="D18" s="13"/>
      <c r="E18" s="13"/>
    </row>
    <row r="19" ht="24.75" customHeight="true" spans="1:5">
      <c r="A19" s="14" t="s">
        <v>1311</v>
      </c>
      <c r="B19" s="11">
        <v>0</v>
      </c>
      <c r="C19" s="11">
        <v>0</v>
      </c>
      <c r="D19" s="11">
        <v>0</v>
      </c>
      <c r="E19" s="11"/>
    </row>
    <row r="20" ht="25.5" customHeight="true" spans="1:5">
      <c r="A20" s="14" t="s">
        <v>1312</v>
      </c>
      <c r="B20" s="11">
        <f>B22</f>
        <v>14763</v>
      </c>
      <c r="C20" s="11">
        <f>C22</f>
        <v>0</v>
      </c>
      <c r="D20" s="11">
        <f>D22</f>
        <v>0</v>
      </c>
      <c r="E20" s="11">
        <f>E22</f>
        <v>500</v>
      </c>
    </row>
    <row r="21" ht="25.5" customHeight="true" spans="1:5">
      <c r="A21" s="14" t="s">
        <v>1313</v>
      </c>
      <c r="B21" s="11"/>
      <c r="C21" s="11"/>
      <c r="D21" s="11"/>
      <c r="E21" s="11"/>
    </row>
    <row r="22" ht="24.75" customHeight="true" spans="1:9">
      <c r="A22" s="14" t="s">
        <v>1314</v>
      </c>
      <c r="B22" s="13">
        <v>14763</v>
      </c>
      <c r="C22" s="16">
        <v>0</v>
      </c>
      <c r="D22" s="16">
        <v>0</v>
      </c>
      <c r="E22" s="18">
        <v>500</v>
      </c>
      <c r="G22" s="19"/>
      <c r="I22" s="19"/>
    </row>
    <row r="23" ht="24.75" customHeight="true" spans="1:5">
      <c r="A23" s="7" t="s">
        <v>1293</v>
      </c>
      <c r="B23" s="13"/>
      <c r="C23" s="15">
        <f>C4+C25</f>
        <v>48.4</v>
      </c>
      <c r="D23" s="13">
        <f>D4+D25</f>
        <v>0</v>
      </c>
      <c r="E23" s="13"/>
    </row>
    <row r="24" ht="24.75" customHeight="true" spans="1:6">
      <c r="A24" s="14" t="s">
        <v>1315</v>
      </c>
      <c r="B24" s="13"/>
      <c r="C24" s="13"/>
      <c r="D24" s="13"/>
      <c r="E24" s="13"/>
      <c r="F24" s="19"/>
    </row>
    <row r="25" ht="24.75" customHeight="true" spans="1:5">
      <c r="A25" s="7" t="s">
        <v>1316</v>
      </c>
      <c r="B25" s="13"/>
      <c r="C25" s="13"/>
      <c r="D25" s="13"/>
      <c r="E25" s="13"/>
    </row>
  </sheetData>
  <mergeCells count="1">
    <mergeCell ref="A1:E1"/>
  </mergeCells>
  <printOptions horizontalCentered="true"/>
  <pageMargins left="0.511805555555556" right="0.511805555555556" top="0.747916666666667" bottom="0.747916666666667" header="0.313888888888889" footer="0.313888888888889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封皮1</vt:lpstr>
      <vt:lpstr>一般公共预算</vt:lpstr>
      <vt:lpstr>1一般公共预算收入</vt:lpstr>
      <vt:lpstr>2一般公共预算支出</vt:lpstr>
      <vt:lpstr>3支出功能明细</vt:lpstr>
      <vt:lpstr>4经济明细 </vt:lpstr>
      <vt:lpstr>5一般债务限额和余额情况</vt:lpstr>
      <vt:lpstr>政府性基金预算</vt:lpstr>
      <vt:lpstr>6政府性基金预算收入</vt:lpstr>
      <vt:lpstr>7政府性基金预算支出</vt:lpstr>
      <vt:lpstr>8专项债务限额和余额情况</vt:lpstr>
      <vt:lpstr>社会保险基金预算</vt:lpstr>
      <vt:lpstr>9社会保险基金收入</vt:lpstr>
      <vt:lpstr>10社会保险基金支出</vt:lpstr>
      <vt:lpstr>11社会保险基金结余</vt:lpstr>
      <vt:lpstr>国有资本经营预算</vt:lpstr>
      <vt:lpstr>12国有资本经营预算收入</vt:lpstr>
      <vt:lpstr>13国有资本经营预算支出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2018-12-20T15:20:00Z</dcterms:created>
  <dcterms:modified xsi:type="dcterms:W3CDTF">2023-04-26T14:29:10Z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</Properties>
</file>